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15600" windowHeight="10485" activeTab="1"/>
  </bookViews>
  <sheets>
    <sheet name="Guide" sheetId="2" r:id="rId1"/>
    <sheet name="Maison unifamiliale" sheetId="1" r:id="rId2"/>
  </sheets>
  <definedNames>
    <definedName name="_xlnm.Print_Area" localSheetId="0">Guide!$B$1:$B$7</definedName>
    <definedName name="_xlnm.Print_Area" localSheetId="1">'Maison unifamiliale'!$A$2:$F$135</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K60" i="1"/>
  <c r="K61"/>
  <c r="K62"/>
  <c r="K63"/>
  <c r="K64"/>
  <c r="K65"/>
  <c r="K66"/>
  <c r="K67"/>
  <c r="K68"/>
  <c r="K69"/>
  <c r="K70"/>
  <c r="K71"/>
  <c r="K72"/>
  <c r="K73"/>
  <c r="K74"/>
  <c r="K75"/>
  <c r="K76"/>
  <c r="K77"/>
  <c r="K78"/>
  <c r="K100"/>
  <c r="K87"/>
  <c r="K88"/>
  <c r="K89"/>
  <c r="K90"/>
  <c r="K91"/>
  <c r="K92"/>
  <c r="K93"/>
  <c r="K94"/>
  <c r="K95"/>
  <c r="K96"/>
  <c r="K97"/>
  <c r="K98"/>
  <c r="K99"/>
  <c r="K85"/>
  <c r="K86"/>
  <c r="B6"/>
  <c r="I77" l="1"/>
  <c r="J77" s="1"/>
  <c r="E77"/>
  <c r="L77"/>
  <c r="F77" s="1"/>
  <c r="I86" l="1"/>
  <c r="J86" s="1"/>
  <c r="I87"/>
  <c r="J87" s="1"/>
  <c r="L87"/>
  <c r="I88"/>
  <c r="I89"/>
  <c r="J89" s="1"/>
  <c r="L89"/>
  <c r="I90"/>
  <c r="J90" s="1"/>
  <c r="L90"/>
  <c r="I91"/>
  <c r="J91" s="1"/>
  <c r="L91"/>
  <c r="I92"/>
  <c r="J92" s="1"/>
  <c r="L92"/>
  <c r="I93"/>
  <c r="J93" s="1"/>
  <c r="L93"/>
  <c r="I94"/>
  <c r="J94" s="1"/>
  <c r="L94"/>
  <c r="I95"/>
  <c r="J95" s="1"/>
  <c r="L95"/>
  <c r="I96"/>
  <c r="J96" s="1"/>
  <c r="L96"/>
  <c r="I97"/>
  <c r="J97" s="1"/>
  <c r="L97"/>
  <c r="I98"/>
  <c r="J98" s="1"/>
  <c r="L98"/>
  <c r="I99"/>
  <c r="J99" s="1"/>
  <c r="L99"/>
  <c r="I100"/>
  <c r="J100" s="1"/>
  <c r="L100"/>
  <c r="I85"/>
  <c r="J85" s="1"/>
  <c r="I64"/>
  <c r="J64" s="1"/>
  <c r="I65"/>
  <c r="J65" s="1"/>
  <c r="L65"/>
  <c r="I66"/>
  <c r="J66" s="1"/>
  <c r="I67"/>
  <c r="J67" s="1"/>
  <c r="L67"/>
  <c r="I68"/>
  <c r="J68" s="1"/>
  <c r="L68"/>
  <c r="I69"/>
  <c r="J69" s="1"/>
  <c r="L69"/>
  <c r="I70"/>
  <c r="J70" s="1"/>
  <c r="L70"/>
  <c r="I71"/>
  <c r="J71" s="1"/>
  <c r="L71"/>
  <c r="I72"/>
  <c r="J72" s="1"/>
  <c r="L72"/>
  <c r="I73"/>
  <c r="J73" s="1"/>
  <c r="L73"/>
  <c r="I74"/>
  <c r="J74" s="1"/>
  <c r="L74"/>
  <c r="I75"/>
  <c r="J75" s="1"/>
  <c r="L75"/>
  <c r="I76"/>
  <c r="J76" s="1"/>
  <c r="L76"/>
  <c r="I78"/>
  <c r="J78" s="1"/>
  <c r="L78"/>
  <c r="I60"/>
  <c r="J60" s="1"/>
  <c r="I61"/>
  <c r="J61" s="1"/>
  <c r="I62"/>
  <c r="J62" s="1"/>
  <c r="I63"/>
  <c r="J63" s="1"/>
  <c r="L62" l="1"/>
  <c r="L85"/>
  <c r="L86"/>
  <c r="L63"/>
  <c r="L88"/>
  <c r="J88"/>
  <c r="L61"/>
  <c r="L64"/>
  <c r="L66"/>
  <c r="L60"/>
  <c r="E100"/>
  <c r="E99"/>
  <c r="E98"/>
  <c r="E97"/>
  <c r="E96"/>
  <c r="E95"/>
  <c r="E94"/>
  <c r="E93"/>
  <c r="E92"/>
  <c r="E91"/>
  <c r="E90"/>
  <c r="E89"/>
  <c r="E88"/>
  <c r="E87"/>
  <c r="E86"/>
  <c r="E85"/>
  <c r="E61"/>
  <c r="E62"/>
  <c r="E63"/>
  <c r="E64"/>
  <c r="E65"/>
  <c r="E66"/>
  <c r="E67"/>
  <c r="E68"/>
  <c r="E69"/>
  <c r="E70"/>
  <c r="E71"/>
  <c r="E72"/>
  <c r="E73"/>
  <c r="E74"/>
  <c r="E75"/>
  <c r="E76"/>
  <c r="E78"/>
  <c r="E60"/>
  <c r="F98"/>
  <c r="F99"/>
  <c r="F100"/>
  <c r="F67"/>
  <c r="F68"/>
  <c r="F69"/>
  <c r="F70"/>
  <c r="F71"/>
  <c r="F72"/>
  <c r="F73"/>
  <c r="F74"/>
  <c r="F75"/>
  <c r="F76"/>
  <c r="F78"/>
  <c r="B7"/>
  <c r="F97" l="1"/>
  <c r="F96"/>
  <c r="F95"/>
  <c r="F94"/>
  <c r="F93"/>
  <c r="F92"/>
  <c r="F91"/>
  <c r="F66"/>
  <c r="F65"/>
  <c r="F64"/>
  <c r="F63"/>
  <c r="F62"/>
  <c r="F61"/>
  <c r="F60"/>
  <c r="C54"/>
  <c r="B112" s="1"/>
  <c r="C41"/>
  <c r="B111" s="1"/>
  <c r="C20"/>
  <c r="B110" s="1"/>
  <c r="A112"/>
  <c r="A111"/>
  <c r="A110"/>
  <c r="F86" l="1"/>
  <c r="F88"/>
  <c r="F90"/>
  <c r="F85"/>
  <c r="F87"/>
  <c r="F89"/>
  <c r="F103"/>
  <c r="B113"/>
  <c r="D103"/>
  <c r="D80"/>
  <c r="D81"/>
  <c r="F81"/>
  <c r="D102"/>
  <c r="K82" l="1"/>
  <c r="E83"/>
  <c r="F102"/>
  <c r="B117" s="1"/>
  <c r="F80"/>
  <c r="B116" s="1"/>
  <c r="C119" l="1"/>
  <c r="B118"/>
  <c r="B121" s="1"/>
</calcChain>
</file>

<file path=xl/comments1.xml><?xml version="1.0" encoding="utf-8"?>
<comments xmlns="http://schemas.openxmlformats.org/spreadsheetml/2006/main">
  <authors>
    <author>José-Carlos</author>
    <author>Ginette</author>
    <author>alain</author>
  </authors>
  <commentList>
    <comment ref="B4" authorId="0">
      <text>
        <r>
          <rPr>
            <sz val="11"/>
            <color indexed="81"/>
            <rFont val="Tahoma"/>
            <family val="2"/>
          </rPr>
          <t xml:space="preserve">Basés sur une valeur de 300 000 $
</t>
        </r>
      </text>
    </comment>
    <comment ref="A5" authorId="0">
      <text>
        <r>
          <rPr>
            <sz val="11"/>
            <color indexed="81"/>
            <rFont val="Tahoma"/>
            <family val="2"/>
          </rPr>
          <t>Indiquer le paiment mensuel (capital et intérêt)</t>
        </r>
      </text>
    </comment>
    <comment ref="C5" authorId="0">
      <text>
        <r>
          <rPr>
            <b/>
            <sz val="10"/>
            <color indexed="81"/>
            <rFont val="Tahoma"/>
            <family val="2"/>
          </rPr>
          <t>TOUJOURS</t>
        </r>
        <r>
          <rPr>
            <sz val="10"/>
            <color indexed="81"/>
            <rFont val="Tahoma"/>
            <family val="2"/>
          </rPr>
          <t xml:space="preserve"> entrez un nombre </t>
        </r>
        <r>
          <rPr>
            <b/>
            <u/>
            <sz val="10"/>
            <color indexed="81"/>
            <rFont val="Tahoma"/>
            <family val="2"/>
          </rPr>
          <t>SANS</t>
        </r>
        <r>
          <rPr>
            <sz val="10"/>
            <color indexed="81"/>
            <rFont val="Tahoma"/>
            <family val="2"/>
          </rPr>
          <t xml:space="preserve"> espace entre les chiffres dans cette colonne</t>
        </r>
      </text>
    </comment>
    <comment ref="A6" authorId="0">
      <text>
        <r>
          <rPr>
            <sz val="11"/>
            <color indexed="81"/>
            <rFont val="Tahoma"/>
            <family val="2"/>
          </rPr>
          <t xml:space="preserve">Toutes les taxes foncières et autres frais municipaux </t>
        </r>
        <r>
          <rPr>
            <u/>
            <sz val="11"/>
            <color indexed="81"/>
            <rFont val="Tahoma"/>
            <family val="2"/>
          </rPr>
          <t>(</t>
        </r>
        <r>
          <rPr>
            <b/>
            <u/>
            <sz val="11"/>
            <color indexed="81"/>
            <rFont val="Tahoma"/>
            <family val="2"/>
          </rPr>
          <t>pas</t>
        </r>
        <r>
          <rPr>
            <u/>
            <sz val="11"/>
            <color indexed="81"/>
            <rFont val="Tahoma"/>
            <family val="2"/>
          </rPr>
          <t xml:space="preserve"> les taxes scolaires</t>
        </r>
        <r>
          <rPr>
            <sz val="11"/>
            <color indexed="81"/>
            <rFont val="Tahoma"/>
            <family val="2"/>
          </rPr>
          <t xml:space="preserve">)
</t>
        </r>
      </text>
    </comment>
    <comment ref="A7" authorId="0">
      <text>
        <r>
          <rPr>
            <b/>
            <u/>
            <sz val="11"/>
            <color indexed="81"/>
            <rFont val="Tahoma"/>
            <family val="2"/>
          </rPr>
          <t>Seulement</t>
        </r>
        <r>
          <rPr>
            <sz val="11"/>
            <color indexed="81"/>
            <rFont val="Tahoma"/>
            <family val="2"/>
          </rPr>
          <t xml:space="preserve"> les taxes scolaires</t>
        </r>
      </text>
    </comment>
    <comment ref="A8" authorId="0">
      <text>
        <r>
          <rPr>
            <sz val="11"/>
            <color indexed="81"/>
            <rFont val="Tahoma"/>
            <family val="2"/>
          </rPr>
          <t xml:space="preserve">Prime d'assurance feu vol et autres dommages
</t>
        </r>
      </text>
    </comment>
    <comment ref="A9" authorId="0">
      <text>
        <r>
          <rPr>
            <sz val="11"/>
            <color indexed="81"/>
            <rFont val="Tahoma"/>
            <family val="2"/>
          </rPr>
          <t>Tous les frais tels qu'indiqués, incluant les cellulaires s'il s'agit d'un prix de groupe tout inclus</t>
        </r>
      </text>
    </comment>
    <comment ref="A11" authorId="0">
      <text>
        <r>
          <rPr>
            <sz val="11"/>
            <color indexed="81"/>
            <rFont val="Tahoma"/>
            <family val="2"/>
          </rPr>
          <t xml:space="preserve">Si le chauffage est </t>
        </r>
        <r>
          <rPr>
            <b/>
            <u/>
            <sz val="11"/>
            <color indexed="81"/>
            <rFont val="Tahoma"/>
            <family val="2"/>
          </rPr>
          <t>uniquement</t>
        </r>
        <r>
          <rPr>
            <sz val="11"/>
            <color indexed="81"/>
            <rFont val="Tahoma"/>
            <family val="2"/>
          </rPr>
          <t xml:space="preserve"> à l'huile</t>
        </r>
      </text>
    </comment>
    <comment ref="A12" authorId="0">
      <text>
        <r>
          <rPr>
            <sz val="11"/>
            <color indexed="81"/>
            <rFont val="Tahoma"/>
            <family val="2"/>
          </rPr>
          <t>Les frais selon la facture d'Hydro Québec</t>
        </r>
      </text>
    </comment>
    <comment ref="A13" authorId="0">
      <text>
        <r>
          <rPr>
            <sz val="11"/>
            <color indexed="81"/>
            <rFont val="Tahoma"/>
            <family val="2"/>
          </rPr>
          <t>Les coûts du gaz, si c'est le chauffage principal</t>
        </r>
      </text>
    </comment>
    <comment ref="A15" authorId="0">
      <text>
        <r>
          <rPr>
            <sz val="11"/>
            <color indexed="81"/>
            <rFont val="Tahoma"/>
            <family val="2"/>
          </rPr>
          <t xml:space="preserve">Les coûts des cordes de bois, granules ou autre </t>
        </r>
        <r>
          <rPr>
            <u/>
            <sz val="11"/>
            <color indexed="81"/>
            <rFont val="Tahoma"/>
            <family val="2"/>
          </rPr>
          <t>excluant le ramonage de la cheminée</t>
        </r>
      </text>
    </comment>
    <comment ref="A16" authorId="0">
      <text>
        <r>
          <rPr>
            <sz val="11"/>
            <color indexed="81"/>
            <rFont val="Tahoma"/>
            <family val="2"/>
          </rPr>
          <t>Si c'est un chauffage d'appoint, d'apparence ou s'il y a une cuisinière à gaz naturel</t>
        </r>
      </text>
    </comment>
    <comment ref="A17" authorId="0">
      <text>
        <r>
          <rPr>
            <sz val="11"/>
            <color indexed="81"/>
            <rFont val="Tahoma"/>
            <family val="2"/>
          </rPr>
          <t>Si c'est un chauffage d'appoint, d'apparence ou s'il y a une cuisinière au gaz propane</t>
        </r>
      </text>
    </comment>
    <comment ref="A18" authorId="0">
      <text>
        <r>
          <rPr>
            <sz val="11"/>
            <color indexed="81"/>
            <rFont val="Tahoma"/>
            <family val="2"/>
          </rPr>
          <t>Coût d'une énergie renouvable (thermo-pompe, géothermie, etc.)</t>
        </r>
      </text>
    </comment>
    <comment ref="A24" authorId="0">
      <text>
        <r>
          <rPr>
            <sz val="11"/>
            <color indexed="81"/>
            <rFont val="Tahoma"/>
            <family val="2"/>
          </rPr>
          <t>Coût saisonnier de déblayage</t>
        </r>
      </text>
    </comment>
    <comment ref="A25" authorId="0">
      <text>
        <r>
          <rPr>
            <sz val="11"/>
            <color indexed="81"/>
            <rFont val="Tahoma"/>
            <family val="2"/>
          </rPr>
          <t>Coût saisonnier de déblayage</t>
        </r>
      </text>
    </comment>
    <comment ref="A26" authorId="0">
      <text>
        <r>
          <rPr>
            <sz val="11"/>
            <color indexed="81"/>
            <rFont val="Tahoma"/>
            <family val="2"/>
          </rPr>
          <t>Frais d'un abris hivernal pour l'automobile, s'il y a lieu</t>
        </r>
      </text>
    </comment>
    <comment ref="A28" authorId="0">
      <text>
        <r>
          <rPr>
            <sz val="11"/>
            <color indexed="81"/>
            <rFont val="Tahoma"/>
            <family val="2"/>
          </rPr>
          <t>Coût du contrat de la tonte pour la saison complète</t>
        </r>
      </text>
    </comment>
    <comment ref="A29" authorId="0">
      <text>
        <r>
          <rPr>
            <sz val="11"/>
            <color indexed="81"/>
            <rFont val="Tahoma"/>
            <family val="2"/>
          </rPr>
          <t>Frais de l'entretien saisonnier, incluant l'achat de fleurs annuelles</t>
        </r>
      </text>
    </comment>
    <comment ref="A30" authorId="0">
      <text>
        <r>
          <rPr>
            <sz val="11"/>
            <color indexed="81"/>
            <rFont val="Tahoma"/>
            <family val="2"/>
          </rPr>
          <t>Coût du contrat pour le ramassage et la préparation automnale</t>
        </r>
      </text>
    </comment>
    <comment ref="A31" authorId="0">
      <text>
        <r>
          <rPr>
            <sz val="11"/>
            <color indexed="81"/>
            <rFont val="Tahoma"/>
            <family val="2"/>
          </rPr>
          <t>Coût du nettoyage en préparation estivale ou automnale</t>
        </r>
      </text>
    </comment>
    <comment ref="A32" authorId="0">
      <text>
        <r>
          <rPr>
            <sz val="11"/>
            <color indexed="81"/>
            <rFont val="Tahoma"/>
            <family val="2"/>
          </rPr>
          <t>Frais de ramonage de cheminée ou légères réparations de la sortie des gaz de combustion</t>
        </r>
      </text>
    </comment>
    <comment ref="A33" authorId="0">
      <text>
        <r>
          <rPr>
            <sz val="11"/>
            <color indexed="81"/>
            <rFont val="Tahoma"/>
            <family val="2"/>
          </rPr>
          <t>Outils légers, tondeuse à gazon et souffleuse à feuille ou à neige</t>
        </r>
      </text>
    </comment>
    <comment ref="A34" authorId="0">
      <text>
        <r>
          <rPr>
            <sz val="11"/>
            <color indexed="81"/>
            <rFont val="Tahoma"/>
            <family val="2"/>
          </rPr>
          <t>Réparations mineures (peinture, nettoyage ou autres) des sites de rangement (cabanon, garage, etc.)</t>
        </r>
      </text>
    </comment>
    <comment ref="A35" authorId="0">
      <text>
        <r>
          <rPr>
            <sz val="11"/>
            <color indexed="81"/>
            <rFont val="Tahoma"/>
            <family val="2"/>
          </rPr>
          <t>Achat particulier d'accessoire léger de plein air ou récréatif</t>
        </r>
      </text>
    </comment>
    <comment ref="A36" authorId="0">
      <text>
        <r>
          <rPr>
            <sz val="11"/>
            <color indexed="81"/>
            <rFont val="Tahoma"/>
            <family val="2"/>
          </rPr>
          <t>Réparations mineures du pavage de l'entrée ou des allées piétonnières, s'il y a lieu</t>
        </r>
      </text>
    </comment>
    <comment ref="A37" authorId="0">
      <text>
        <r>
          <rPr>
            <sz val="11"/>
            <color indexed="81"/>
            <rFont val="Tahoma"/>
            <family val="2"/>
          </rPr>
          <t>Frais des produits saisonniers ou contrat d'entretien de la piscine</t>
        </r>
      </text>
    </comment>
    <comment ref="A38" authorId="0">
      <text>
        <r>
          <rPr>
            <sz val="11"/>
            <color indexed="81"/>
            <rFont val="Tahoma"/>
            <family val="2"/>
          </rPr>
          <t>Frais du contrat de nettoyage des portes et fenêtres</t>
        </r>
      </text>
    </comment>
    <comment ref="A39" authorId="0">
      <text>
        <r>
          <rPr>
            <sz val="11"/>
            <color indexed="81"/>
            <rFont val="Tahoma"/>
            <family val="2"/>
          </rPr>
          <t xml:space="preserve">Frais de rafraîchissement de peinture
</t>
        </r>
      </text>
    </comment>
    <comment ref="A44" authorId="0">
      <text>
        <r>
          <rPr>
            <sz val="11"/>
            <color indexed="81"/>
            <rFont val="Tahoma"/>
            <family val="2"/>
          </rPr>
          <t xml:space="preserve">Dépenses de réparation des électroménagers 
</t>
        </r>
      </text>
    </comment>
    <comment ref="A45" authorId="0">
      <text>
        <r>
          <rPr>
            <sz val="11"/>
            <color indexed="81"/>
            <rFont val="Tahoma"/>
            <family val="2"/>
          </rPr>
          <t xml:space="preserve">Frais reliés à un contrat de ménage annuel ou un contrat occasionnel
</t>
        </r>
      </text>
    </comment>
    <comment ref="A46" authorId="0">
      <text>
        <r>
          <rPr>
            <sz val="11"/>
            <color indexed="81"/>
            <rFont val="Tahoma"/>
            <family val="2"/>
          </rPr>
          <t xml:space="preserve">Achat d'un meuble, d'un outil ou d'une pièce (installation d'un miroir, cadre, etc.) 
</t>
        </r>
      </text>
    </comment>
    <comment ref="A47" authorId="0">
      <text>
        <r>
          <rPr>
            <sz val="11"/>
            <color indexed="81"/>
            <rFont val="Tahoma"/>
            <family val="2"/>
          </rPr>
          <t>Repeindre une chambre, une remise, etc.</t>
        </r>
      </text>
    </comment>
    <comment ref="A48" authorId="0">
      <text>
        <r>
          <rPr>
            <sz val="11"/>
            <color indexed="81"/>
            <rFont val="Tahoma"/>
            <family val="2"/>
          </rPr>
          <t xml:space="preserve">Frais de réparation exigeant les services d'un spécialiste
</t>
        </r>
      </text>
    </comment>
    <comment ref="A49" authorId="0">
      <text>
        <r>
          <rPr>
            <sz val="11"/>
            <color indexed="81"/>
            <rFont val="Tahoma"/>
            <family val="2"/>
          </rPr>
          <t>Armoire, penderie, étagère</t>
        </r>
      </text>
    </comment>
    <comment ref="A50" authorId="0">
      <text>
        <r>
          <rPr>
            <sz val="11"/>
            <color indexed="81"/>
            <rFont val="Tahoma"/>
            <family val="2"/>
          </rPr>
          <t xml:space="preserve">Achat de rideaux décoratifs, de toile ou réparation de vitre fracassée, etc.
</t>
        </r>
      </text>
    </comment>
    <comment ref="A51" authorId="0">
      <text>
        <r>
          <rPr>
            <sz val="11"/>
            <color indexed="81"/>
            <rFont val="Tahoma"/>
            <family val="2"/>
          </rPr>
          <t xml:space="preserve">Achat et installation d'un système d'alarme ou de sécurité
</t>
        </r>
      </text>
    </comment>
    <comment ref="A52" authorId="0">
      <text>
        <r>
          <rPr>
            <sz val="11"/>
            <color indexed="81"/>
            <rFont val="Tahoma"/>
            <family val="2"/>
          </rPr>
          <t xml:space="preserve">Ajout ou agrandissement d'un espace d'atelier, achat d'un outil particulier
</t>
        </r>
      </text>
    </comment>
    <comment ref="C59" authorId="0">
      <text>
        <r>
          <rPr>
            <b/>
            <sz val="10"/>
            <color indexed="81"/>
            <rFont val="Tahoma"/>
            <family val="2"/>
          </rPr>
          <t>TOUJOURS</t>
        </r>
        <r>
          <rPr>
            <sz val="10"/>
            <color indexed="81"/>
            <rFont val="Tahoma"/>
            <family val="2"/>
          </rPr>
          <t xml:space="preserve"> entrez un nombre </t>
        </r>
        <r>
          <rPr>
            <b/>
            <u/>
            <sz val="10"/>
            <color indexed="81"/>
            <rFont val="Tahoma"/>
            <family val="2"/>
          </rPr>
          <t>SANS</t>
        </r>
        <r>
          <rPr>
            <sz val="10"/>
            <color indexed="81"/>
            <rFont val="Tahoma"/>
            <family val="2"/>
          </rPr>
          <t xml:space="preserve"> espace entre les chiffres dans cette colonne</t>
        </r>
      </text>
    </comment>
    <comment ref="D59"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toiture devra être refaite dans 15 ans, donc mettre 15 dans la cellule de cette colonne.
</t>
        </r>
      </text>
    </comment>
    <comment ref="A60" authorId="0">
      <text>
        <r>
          <rPr>
            <sz val="11"/>
            <color indexed="81"/>
            <rFont val="Tahoma"/>
            <family val="2"/>
          </rPr>
          <t xml:space="preserve">Refaire la cheminée extérieure de brique et son chapeau </t>
        </r>
      </text>
    </comment>
    <comment ref="A61" authorId="0">
      <text>
        <r>
          <rPr>
            <sz val="11"/>
            <color indexed="81"/>
            <rFont val="Tahoma"/>
            <family val="2"/>
          </rPr>
          <t>Refaire le système d'évacuation des eaux usées</t>
        </r>
      </text>
    </comment>
    <comment ref="A62" authorId="0">
      <text>
        <r>
          <rPr>
            <sz val="11"/>
            <color indexed="81"/>
            <rFont val="Tahoma"/>
            <family val="2"/>
          </rPr>
          <t>Ajouter de l'isolation : toiture, sous-sol, garage, etc.</t>
        </r>
      </text>
    </comment>
    <comment ref="A63" authorId="0">
      <text>
        <r>
          <rPr>
            <sz val="11"/>
            <color indexed="81"/>
            <rFont val="Tahoma"/>
            <family val="2"/>
          </rPr>
          <t>Refaire le patio de bois ou en faire un, faire une rampe ou un escalier d'accès, achat d'un abris d'auto, etc.</t>
        </r>
      </text>
    </comment>
    <comment ref="A64" authorId="0">
      <text>
        <r>
          <rPr>
            <sz val="11"/>
            <color indexed="81"/>
            <rFont val="Tahoma"/>
            <family val="2"/>
          </rPr>
          <t>Refaire la peinture extérieure de la propriété</t>
        </r>
      </text>
    </comment>
    <comment ref="A65" authorId="0">
      <text>
        <r>
          <rPr>
            <sz val="11"/>
            <color indexed="81"/>
            <rFont val="Tahoma"/>
            <family val="2"/>
          </rPr>
          <t>Changement complet des portes et fenêtres</t>
        </r>
      </text>
    </comment>
    <comment ref="A66" authorId="0">
      <text>
        <r>
          <rPr>
            <sz val="11"/>
            <color indexed="81"/>
            <rFont val="Tahoma"/>
            <family val="2"/>
          </rPr>
          <t xml:space="preserve">Refaire la toiture au complet
</t>
        </r>
      </text>
    </comment>
    <comment ref="A67" authorId="0">
      <text>
        <r>
          <rPr>
            <sz val="11"/>
            <color indexed="81"/>
            <rFont val="Tahoma"/>
            <family val="2"/>
          </rPr>
          <t>Remplacement des gouttières de la toiture</t>
        </r>
      </text>
    </comment>
    <comment ref="A68" authorId="0">
      <text>
        <r>
          <rPr>
            <sz val="11"/>
            <color indexed="81"/>
            <rFont val="Tahoma"/>
            <family val="2"/>
          </rPr>
          <t>Nouveau BBQ, ensemble de meuble extérieur, pose de murets, patio en bois traité, etc.</t>
        </r>
      </text>
    </comment>
    <comment ref="A69" authorId="0">
      <text>
        <r>
          <rPr>
            <sz val="11"/>
            <color indexed="81"/>
            <rFont val="Tahoma"/>
            <family val="2"/>
          </rPr>
          <t xml:space="preserve">Un poêle à granule ou à gaz
</t>
        </r>
      </text>
    </comment>
    <comment ref="A70" authorId="0">
      <text>
        <r>
          <rPr>
            <sz val="11"/>
            <color indexed="81"/>
            <rFont val="Tahoma"/>
            <family val="2"/>
          </rPr>
          <t xml:space="preserve">Refaire l'asphalte de l'entrée d'auto
</t>
        </r>
      </text>
    </comment>
    <comment ref="A71" authorId="0">
      <text>
        <r>
          <rPr>
            <sz val="11"/>
            <color indexed="81"/>
            <rFont val="Tahoma"/>
            <family val="2"/>
          </rPr>
          <t>Remplacement du cabanon extérieur</t>
        </r>
      </text>
    </comment>
    <comment ref="A72" authorId="0">
      <text>
        <r>
          <rPr>
            <sz val="11"/>
            <color indexed="81"/>
            <rFont val="Tahoma"/>
            <family val="2"/>
          </rPr>
          <t>Achat d'une tondeuse à gazon, d'une souffleuse à feuille ou à neige, etc.</t>
        </r>
      </text>
    </comment>
    <comment ref="A73" authorId="2">
      <text>
        <r>
          <rPr>
            <u/>
            <sz val="11"/>
            <color indexed="81"/>
            <rFont val="Tahoma"/>
            <family val="2"/>
          </rPr>
          <t>Autre que l'entrée d'auto</t>
        </r>
        <r>
          <rPr>
            <sz val="11"/>
            <color indexed="81"/>
            <rFont val="Tahoma"/>
            <family val="2"/>
          </rPr>
          <t xml:space="preserve">
</t>
        </r>
      </text>
    </comment>
    <comment ref="A74" authorId="0">
      <text>
        <r>
          <rPr>
            <sz val="11"/>
            <color indexed="81"/>
            <rFont val="Tahoma"/>
            <family val="2"/>
          </rPr>
          <t xml:space="preserve">Remplacement ou achat d'une piscine creusée ou hors terre
</t>
        </r>
      </text>
    </comment>
    <comment ref="A75" authorId="0">
      <text>
        <r>
          <rPr>
            <sz val="11"/>
            <color indexed="81"/>
            <rFont val="Tahoma"/>
            <family val="2"/>
          </rPr>
          <t>Refaire le gazon, ajouter des clôtures ou des haies-clôture, etc.</t>
        </r>
      </text>
    </comment>
    <comment ref="C84" authorId="0">
      <text>
        <r>
          <rPr>
            <b/>
            <sz val="10"/>
            <color indexed="81"/>
            <rFont val="Tahoma"/>
            <family val="2"/>
          </rPr>
          <t>TOUJOURS</t>
        </r>
        <r>
          <rPr>
            <sz val="10"/>
            <color indexed="81"/>
            <rFont val="Tahoma"/>
            <family val="2"/>
          </rPr>
          <t xml:space="preserve"> entrez un nombre </t>
        </r>
        <r>
          <rPr>
            <b/>
            <u/>
            <sz val="10"/>
            <color indexed="81"/>
            <rFont val="Tahoma"/>
            <family val="2"/>
          </rPr>
          <t>SANS</t>
        </r>
        <r>
          <rPr>
            <sz val="10"/>
            <color indexed="81"/>
            <rFont val="Tahoma"/>
            <family val="2"/>
          </rPr>
          <t xml:space="preserve"> espace entre les chiffres dans cette colonne</t>
        </r>
      </text>
    </comment>
    <comment ref="D84"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85" authorId="0">
      <text>
        <r>
          <rPr>
            <sz val="11"/>
            <color indexed="81"/>
            <rFont val="Tahoma"/>
            <family val="2"/>
          </rPr>
          <t>Ajout ou remplacement à neuf d'un électroménager</t>
        </r>
      </text>
    </comment>
    <comment ref="D85"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86" authorId="2">
      <text>
        <r>
          <rPr>
            <sz val="11"/>
            <color indexed="81"/>
            <rFont val="Tahoma"/>
            <family val="2"/>
          </rPr>
          <t xml:space="preserve">Refaire au complet
</t>
        </r>
      </text>
    </comment>
    <comment ref="D86"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87" authorId="0">
      <text>
        <r>
          <rPr>
            <sz val="11"/>
            <color indexed="81"/>
            <rFont val="Tahoma"/>
            <family val="2"/>
          </rPr>
          <t>Entre 10 et 15 ans (ça dépend de la compagnie d'assurance que vous avez), changer le chauffe eau électrique pour éviter des dégâts d'eau à l'intérieur</t>
        </r>
      </text>
    </comment>
    <comment ref="D87"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88" authorId="0">
      <text>
        <r>
          <rPr>
            <sz val="11"/>
            <color indexed="81"/>
            <rFont val="Tahoma"/>
            <family val="2"/>
          </rPr>
          <t xml:space="preserve">Poser de la tapisserie, repeindre la résidence au complet, etc.
</t>
        </r>
      </text>
    </comment>
    <comment ref="D88"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89" authorId="0">
      <text>
        <r>
          <rPr>
            <sz val="11"/>
            <color indexed="81"/>
            <rFont val="Tahoma"/>
            <family val="2"/>
          </rPr>
          <t>Changer une douche, rénover les racordements, etc.</t>
        </r>
      </text>
    </comment>
    <comment ref="D89"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0" authorId="0">
      <text>
        <r>
          <rPr>
            <sz val="11"/>
            <color indexed="81"/>
            <rFont val="Tahoma"/>
            <family val="2"/>
          </rPr>
          <t xml:space="preserve">Ajouter une salle de bain au sous-sol, refaire la salle de bain principale au complet
</t>
        </r>
      </text>
    </comment>
    <comment ref="D90"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1" authorId="0">
      <text>
        <r>
          <rPr>
            <sz val="11"/>
            <color indexed="81"/>
            <rFont val="Tahoma"/>
            <family val="2"/>
          </rPr>
          <t xml:space="preserve">Refaire la boîte à fusibles, réélectrifier le sous-sol au complet, etc.
</t>
        </r>
      </text>
    </comment>
    <comment ref="D91"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2" authorId="0">
      <text>
        <r>
          <rPr>
            <sz val="11"/>
            <color indexed="81"/>
            <rFont val="Tahoma"/>
            <family val="2"/>
          </rPr>
          <t xml:space="preserve">Achat ou ajout d'une cheminée d'appoint ou son équivalent
</t>
        </r>
      </text>
    </comment>
    <comment ref="D92"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3" authorId="0">
      <text>
        <r>
          <rPr>
            <sz val="11"/>
            <color indexed="81"/>
            <rFont val="Tahoma"/>
            <family val="2"/>
          </rPr>
          <t>Ajouter ou finir une chambre</t>
        </r>
      </text>
    </comment>
    <comment ref="D93"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4" authorId="0">
      <text>
        <r>
          <rPr>
            <sz val="11"/>
            <color indexed="81"/>
            <rFont val="Tahoma"/>
            <family val="2"/>
          </rPr>
          <t xml:space="preserve">Poser un plancher de bois franc ou un plancher flottant
</t>
        </r>
      </text>
    </comment>
    <comment ref="D94"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5" authorId="0">
      <text>
        <r>
          <rPr>
            <sz val="11"/>
            <color indexed="81"/>
            <rFont val="Tahoma"/>
            <family val="2"/>
          </rPr>
          <t xml:space="preserve">Redécorer une pièce entière
</t>
        </r>
      </text>
    </comment>
    <comment ref="D95"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6" authorId="0">
      <text>
        <r>
          <rPr>
            <sz val="11"/>
            <color indexed="81"/>
            <rFont val="Tahoma"/>
            <family val="2"/>
          </rPr>
          <t>Refaire la salle de lavage ou une autre pièce</t>
        </r>
      </text>
    </comment>
    <comment ref="D96"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A97" authorId="0">
      <text>
        <r>
          <rPr>
            <sz val="11"/>
            <color indexed="81"/>
            <rFont val="Tahoma"/>
            <family val="2"/>
          </rPr>
          <t xml:space="preserve">Finir le sous-sol en pièces habitables
</t>
        </r>
      </text>
    </comment>
    <comment ref="D97"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D98"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D99"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D100" authorId="1">
      <text>
        <r>
          <rPr>
            <sz val="11"/>
            <color indexed="81"/>
            <rFont val="Tahoma"/>
            <family val="2"/>
          </rPr>
          <t xml:space="preserve">Si vous entrez des montants dans les cellules de la colonne de gauche, alors entrez dans chaque cellule de cette colonne le nombre d'années que cela prendra avant d'effectuer la dépense prévue. Exemple : la cuisine devra être refaite dans 10 ans, donc mettre 10 dans la cellule de cette colonne.
</t>
        </r>
      </text>
    </comment>
    <comment ref="B118" authorId="0">
      <text>
        <r>
          <rPr>
            <i/>
            <u/>
            <sz val="11"/>
            <color indexed="10"/>
            <rFont val="Tahoma"/>
            <family val="2"/>
          </rPr>
          <t>Voir la note explicative no.2</t>
        </r>
        <r>
          <rPr>
            <sz val="11"/>
            <color indexed="81"/>
            <rFont val="Tahoma"/>
            <family val="2"/>
          </rPr>
          <t xml:space="preserve"> en dessous de ce tableau-synthèse</t>
        </r>
      </text>
    </comment>
  </commentList>
</comments>
</file>

<file path=xl/sharedStrings.xml><?xml version="1.0" encoding="utf-8"?>
<sst xmlns="http://schemas.openxmlformats.org/spreadsheetml/2006/main" count="135" uniqueCount="118">
  <si>
    <t>Total des frais annuels récurrents</t>
  </si>
  <si>
    <t>Total des dépenses à envisager au Fonds de prévoyance</t>
  </si>
  <si>
    <t>prochaines années</t>
  </si>
  <si>
    <t>Câble/Divers/Téléphones/Internet</t>
  </si>
  <si>
    <t>Chauffage/énergie principal:</t>
  </si>
  <si>
    <t>Gouttières (entretien)</t>
  </si>
  <si>
    <t>Cheminée (ramonage)</t>
  </si>
  <si>
    <t>Machines/Outils (achat/entretien)</t>
  </si>
  <si>
    <t>Garage/Cabanon (rangement/accessoires)</t>
  </si>
  <si>
    <t>Meubles/Accessoires de plein air)</t>
  </si>
  <si>
    <t>Pavage/Terrassement (entretien)</t>
  </si>
  <si>
    <t>Piscine (produits/entretien/accessoires)</t>
  </si>
  <si>
    <t>Portes/Fenêtres (nettoyage, calfeutrage, serrurier)</t>
  </si>
  <si>
    <t>Peinture (retouches)</t>
  </si>
  <si>
    <t>Appareils électroménagers et électroniques</t>
  </si>
  <si>
    <t>Ménage/Nettoyage</t>
  </si>
  <si>
    <t>Meubles (achat d'appoint ou autre)</t>
  </si>
  <si>
    <t>Peinture (partielle ou retouches)</t>
  </si>
  <si>
    <t>Rénovations (légères)</t>
  </si>
  <si>
    <t xml:space="preserve">Rideaux/Stores (portes/fenêtres) </t>
  </si>
  <si>
    <t>Sécurité (avertisseur/extincteur/domotique)</t>
  </si>
  <si>
    <t>Sous-sol (atelier/outils/autres)</t>
  </si>
  <si>
    <t>Total des dépenses pour l'extérieur de la bâtisse</t>
  </si>
  <si>
    <t>Chambres/Bureaux/Salles/Meubles/Décoration</t>
  </si>
  <si>
    <t>Revêtement/Plancher: remplacement/réparation majeure</t>
  </si>
  <si>
    <t>Rideaux/Stores: remplacement/décoration</t>
  </si>
  <si>
    <t>Total des dépenses pour l'intérieur de la bâtisse</t>
  </si>
  <si>
    <t>Prix estimé lors du remplacement</t>
  </si>
  <si>
    <t xml:space="preserve">Fonds annuel de provoyance </t>
  </si>
  <si>
    <t>années -&gt;</t>
  </si>
  <si>
    <t>Nombre d'années avant le début des travaux</t>
  </si>
  <si>
    <t>Prévisions des dépenses annuelles de la propriété</t>
  </si>
  <si>
    <t>Fonds de prévoyance pour dépenses majeures à venir ou imprévues</t>
  </si>
  <si>
    <t>Notes explicatives:</t>
  </si>
  <si>
    <t>GUIDE DE L'UTILISATEUR</t>
  </si>
  <si>
    <t>Entrez vos coûts annuels réels</t>
  </si>
  <si>
    <t>Hypothèque (0$ si l'hypothèque est déjè payée)</t>
  </si>
  <si>
    <t>Taxes foncières (environ 1% de la valeur de la maison)</t>
  </si>
  <si>
    <t>Taxes scolaires (environ 0,20% de la valeur de la maison)</t>
  </si>
  <si>
    <t>Autre 1 (précisez)</t>
  </si>
  <si>
    <t>Autre 2 (précisez)</t>
  </si>
  <si>
    <t>Autre 3 (précisez)</t>
  </si>
  <si>
    <t xml:space="preserve">   - Huile</t>
  </si>
  <si>
    <t xml:space="preserve">   - Électricité</t>
  </si>
  <si>
    <t xml:space="preserve">   - Foyer au bois</t>
  </si>
  <si>
    <t xml:space="preserve">   - Gaz natural </t>
  </si>
  <si>
    <t xml:space="preserve">   - Gaz propane </t>
  </si>
  <si>
    <t>Dépenses d'entretien extérieur pour une résidence</t>
  </si>
  <si>
    <t xml:space="preserve">   - Entrée d'auto</t>
  </si>
  <si>
    <t xml:space="preserve">   - Toiture/Patio/Balcons/Rampes/Escaliers</t>
  </si>
  <si>
    <t xml:space="preserve">   - Tonte </t>
  </si>
  <si>
    <t xml:space="preserve">   - Entretien (fertilisation, taille des haies, etc.)</t>
  </si>
  <si>
    <t xml:space="preserve">   - Ramassage des feuilles</t>
  </si>
  <si>
    <t>Total des frais annuels obligatoires de base</t>
  </si>
  <si>
    <t>Dépenses annuelles totales d'entretien extérieur</t>
  </si>
  <si>
    <t>Dépenses d'entretien intérieur d'une résidence</t>
  </si>
  <si>
    <t>Dépenses annuelles totales d'entretien intérieur</t>
  </si>
  <si>
    <t>(voir la note explicative no 1 à la fin du tableau-synthèse)</t>
  </si>
  <si>
    <t xml:space="preserve">Fonds annuel de prévoyance </t>
  </si>
  <si>
    <t xml:space="preserve">Montant annuel pendant les prochaines </t>
  </si>
  <si>
    <r>
      <rPr>
        <b/>
        <u/>
        <sz val="14"/>
        <color theme="5" tint="-0.499984740745262"/>
        <rFont val="Calibri"/>
        <family val="2"/>
        <scheme val="minor"/>
      </rPr>
      <t>Somme totale</t>
    </r>
    <r>
      <rPr>
        <b/>
        <sz val="14"/>
        <color theme="5" tint="-0.499984740745262"/>
        <rFont val="Calibri"/>
        <family val="2"/>
        <scheme val="minor"/>
      </rPr>
      <t xml:space="preserve"> à investir sur les prochaines </t>
    </r>
  </si>
  <si>
    <t>Cuisine rénovée</t>
  </si>
  <si>
    <t>Remplacement du chauffe eau électrique</t>
  </si>
  <si>
    <t>TABLEAU-SYNTHÈSE</t>
  </si>
  <si>
    <t>&lt;-- Annuellement pendant les</t>
  </si>
  <si>
    <r>
      <rPr>
        <b/>
        <sz val="11"/>
        <color theme="1"/>
        <rFont val="Calibri"/>
        <family val="2"/>
        <scheme val="minor"/>
      </rPr>
      <t xml:space="preserve">No 1 </t>
    </r>
    <r>
      <rPr>
        <sz val="11"/>
        <color theme="1"/>
        <rFont val="Calibri"/>
        <family val="2"/>
        <scheme val="minor"/>
      </rPr>
      <t xml:space="preserve">:  Le Fonds de prévoyance correspond à une mise de fonds qui servira à défrayer le coût des travaux </t>
    </r>
  </si>
  <si>
    <t xml:space="preserve">             qui seront entrepris dans les années futures, mais pour lesquels on budgétise dès aujourd'hui. </t>
  </si>
  <si>
    <t>Peinture/Tapisserie : remplacement/rénovation majeure</t>
  </si>
  <si>
    <t>Électroménagers/vaisselle : remplacement à neuf</t>
  </si>
  <si>
    <t>Plomberie : remplacement/réparation majeure</t>
  </si>
  <si>
    <t>Salle de bain : ajout/remplacement/rénovation majeurs</t>
  </si>
  <si>
    <t>Électricité : rénovation majeure</t>
  </si>
  <si>
    <t>Foyer : remplacement/ajout majeur</t>
  </si>
  <si>
    <t>Salle(s) : lavage/séchage/salon/chambre</t>
  </si>
  <si>
    <t>Sous-sol/Atelier/Outils : finition/rénovation</t>
  </si>
  <si>
    <t xml:space="preserve">Montant annuel à prévoir pendant les prochaines </t>
  </si>
  <si>
    <r>
      <rPr>
        <b/>
        <u/>
        <sz val="14"/>
        <color theme="5" tint="-0.499984740745262"/>
        <rFont val="Calibri"/>
        <family val="2"/>
        <scheme val="minor"/>
      </rPr>
      <t>Somme totale</t>
    </r>
    <r>
      <rPr>
        <b/>
        <sz val="14"/>
        <color theme="5" tint="-0.499984740745262"/>
        <rFont val="Calibri"/>
        <family val="2"/>
        <scheme val="minor"/>
      </rPr>
      <t xml:space="preserve"> à prévoir pour les prochaines </t>
    </r>
  </si>
  <si>
    <t>Fondation/Drain agricole/Aqueduc/Égoûts : rénovation</t>
  </si>
  <si>
    <t>Peinture : rafraîchissement majeur</t>
  </si>
  <si>
    <t>Portes/Fenêtres : remplacement</t>
  </si>
  <si>
    <t>Toiture : remplacement total/réparation majeure</t>
  </si>
  <si>
    <t>Gouttières : remplacement/réparation majeure</t>
  </si>
  <si>
    <t>Accessoire/Meubles de plein air : achat ou construction</t>
  </si>
  <si>
    <t>Chauffage : ajout d'un systéme d'appoint</t>
  </si>
  <si>
    <t>Entrée d'auto : remplacement/réparation majeure</t>
  </si>
  <si>
    <t>Garage/Cabanon : achat/construction</t>
  </si>
  <si>
    <t>Machines/outils : achats</t>
  </si>
  <si>
    <t>Pavage/Terrassement : remplacement majeur</t>
  </si>
  <si>
    <t>Piscine : achat/construction</t>
  </si>
  <si>
    <t>Terrain/Pelouse : rénovation majeure</t>
  </si>
  <si>
    <t>Entrez vos coûts annuels réels prévus</t>
  </si>
  <si>
    <t>Coûts annuels totaux pour vivre dans une résidence</t>
  </si>
  <si>
    <t>Déneigement :</t>
  </si>
  <si>
    <t>Terrain/Pelouse :</t>
  </si>
  <si>
    <t xml:space="preserve">   - Autre (ex. : gaz naturel)</t>
  </si>
  <si>
    <t>Chauffage/énergie d'appoint :</t>
  </si>
  <si>
    <t>Plomberie/Électricité</t>
  </si>
  <si>
    <t>Cheminée : rénovation majeure</t>
  </si>
  <si>
    <t>Isolation : rénovation majeure</t>
  </si>
  <si>
    <t>Ce simulateur « Maison unifamiliale » permet de calculer, au moyen d'une série de grilles, le coût des dépenses annuelles pour vivre dans une résidence unifamiliale. Les différentes composantes sont variables, selon qu'il s'agisse de dépenses immédiates ou futures. 
Les cases blanches vous permettent d'entrer vos coûts réels pour ce type de logis et même de projeter des travaux à budgeter tout de suite ou pour le futur.</t>
  </si>
  <si>
    <t>Pour vous aider à naviguer sur les listes des différents coûts, placez votre curseur sur le minuscule triangle rouge dans le coin droit de la cellule de l'item désiré, une bulle apparaîtra avec plus d'informations. 
En fin de parcours, vous pouvez imprimer le résultat de votre simulation, soit en gardant la zone d'impression déjà préétablie ou, si vous êtes familier avec le tableur Excel, en créant votre propre sélection.</t>
  </si>
  <si>
    <t>Assurances du domicile</t>
  </si>
  <si>
    <t xml:space="preserve">   - Autre (précisez)</t>
  </si>
  <si>
    <t>Frais de base essentiels pour une résidence (unifamiliale, jumelé)</t>
  </si>
  <si>
    <t xml:space="preserve">   - Pose ou location d'un abris d'auto</t>
  </si>
  <si>
    <r>
      <rPr>
        <b/>
        <u/>
        <sz val="14"/>
        <color theme="9" tint="-0.499984740745262"/>
        <rFont val="Calibri"/>
        <family val="2"/>
        <scheme val="minor"/>
      </rPr>
      <t>Extérieur</t>
    </r>
    <r>
      <rPr>
        <b/>
        <sz val="14"/>
        <color theme="9" tint="-0.499984740745262"/>
        <rFont val="Calibri"/>
        <family val="2"/>
        <scheme val="minor"/>
      </rPr>
      <t>: rénovation/réparation/remplacements majeurs</t>
    </r>
  </si>
  <si>
    <t>Patio/Balcons/Rampes/Escaliers/Aménagement : travaux majeurs</t>
  </si>
  <si>
    <r>
      <rPr>
        <b/>
        <u/>
        <sz val="14"/>
        <color theme="4" tint="-0.499984740745262"/>
        <rFont val="Calibri"/>
        <family val="2"/>
        <scheme val="minor"/>
      </rPr>
      <t>Intérieur</t>
    </r>
    <r>
      <rPr>
        <b/>
        <sz val="14"/>
        <color theme="4" tint="-0.499984740745262"/>
        <rFont val="Calibri"/>
        <family val="2"/>
        <scheme val="minor"/>
      </rPr>
      <t>: entretien/rénovations majeures pour une résidence</t>
    </r>
  </si>
  <si>
    <t>Coûts annuels indicatifs en 2016 (taxes incluses)</t>
  </si>
  <si>
    <t>Prix annuels indicatifs en 2016 (taxes incluses)</t>
  </si>
  <si>
    <t>Coûts annuels indicatifs en 2016</t>
  </si>
  <si>
    <t>Le tableau-synthèse dans la partie inférieure de la grille se met à jour instantanément et présente le résumé des dépenses basé sur les informations entrées. Vous pouvez donc changer les données à votre guise.
Pour passer au simulateur et débuter votre séance de travail, cliquez en bas de page sur l'onglet vert intitulé « Maison unifamiliale ».</t>
  </si>
  <si>
    <t>Ce document est la propriété du                                   et il est enregistré auprès de l'OPIC portant le no. 1133725.</t>
  </si>
  <si>
    <r>
      <rPr>
        <b/>
        <i/>
        <u/>
        <sz val="14"/>
        <color rgb="FFFF0000"/>
        <rFont val="Calibri"/>
        <family val="2"/>
        <scheme val="minor"/>
      </rPr>
      <t>Ce document est la propriété du</t>
    </r>
    <r>
      <rPr>
        <b/>
        <i/>
        <sz val="14"/>
        <color rgb="FFFF0000"/>
        <rFont val="Calibri"/>
        <family val="2"/>
        <scheme val="minor"/>
      </rPr>
      <t xml:space="preserve">                             </t>
    </r>
    <r>
      <rPr>
        <b/>
        <i/>
        <u/>
        <sz val="14"/>
        <color rgb="FFFF0000"/>
        <rFont val="Calibri"/>
        <family val="2"/>
        <scheme val="minor"/>
      </rPr>
      <t>et il est enregistré à l'OPIC portant le numéro 1133725</t>
    </r>
  </si>
  <si>
    <t xml:space="preserve">Entrez la valeur au marché de la résidence  --» </t>
  </si>
  <si>
    <r>
      <t>(</t>
    </r>
    <r>
      <rPr>
        <b/>
        <i/>
        <u/>
        <sz val="11"/>
        <color theme="7" tint="-0.249977111117893"/>
        <rFont val="Calibri"/>
        <family val="2"/>
        <scheme val="minor"/>
      </rPr>
      <t>voir la note no.1</t>
    </r>
    <r>
      <rPr>
        <b/>
        <sz val="11"/>
        <color theme="5" tint="-0.499984740745262"/>
        <rFont val="Calibri"/>
        <family val="2"/>
        <scheme val="minor"/>
      </rPr>
      <t>) Fonds de prévoyance (</t>
    </r>
    <r>
      <rPr>
        <b/>
        <u/>
        <sz val="11"/>
        <color theme="5" tint="-0.499984740745262"/>
        <rFont val="Calibri"/>
        <family val="2"/>
        <scheme val="minor"/>
      </rPr>
      <t>réserve à considérer en $)</t>
    </r>
  </si>
  <si>
    <r>
      <rPr>
        <b/>
        <sz val="11"/>
        <color theme="1"/>
        <rFont val="Calibri"/>
        <family val="2"/>
        <scheme val="minor"/>
      </rPr>
      <t xml:space="preserve">No 2 </t>
    </r>
    <r>
      <rPr>
        <sz val="11"/>
        <color theme="1"/>
        <rFont val="Calibri"/>
        <family val="2"/>
        <scheme val="minor"/>
      </rPr>
      <t>: Une fois que l'on a entré le coût des travaux qui seront entrepris dans le futur, la somme du fonds de prévoyance devra disposer</t>
    </r>
  </si>
  <si>
    <t xml:space="preserve">             d'une réserve pour tenir compte du montant à la cellule B118 et cela pendant chacune des années indiquées à la cellule C119.</t>
  </si>
</sst>
</file>

<file path=xl/styles.xml><?xml version="1.0" encoding="utf-8"?>
<styleSheet xmlns="http://schemas.openxmlformats.org/spreadsheetml/2006/main">
  <numFmts count="4">
    <numFmt numFmtId="164" formatCode="_ * #,##0.00_)\ &quot;$&quot;_ ;_ * \(#,##0.00\)\ &quot;$&quot;_ ;_ * &quot;-&quot;??_)\ &quot;$&quot;_ ;_ @_ "/>
    <numFmt numFmtId="165" formatCode="#,##0\ &quot;$&quot;"/>
    <numFmt numFmtId="166" formatCode="_ * #,##0_ \ [$$-C0C]_ ;_ * \-#,##0\ \ [$$-C0C]_ ;_ * &quot;-&quot;??_ \ [$$-C0C]_ ;_ @_ "/>
    <numFmt numFmtId="167" formatCode="_ * #,##0_)\ &quot;$&quot;_ ;_ * \(#,##0\)\ &quot;$&quot;_ ;_ * &quot;-&quot;??_)\ &quot;$&quot;_ ;_ @_ "/>
  </numFmts>
  <fonts count="48">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rgb="FF0070C0"/>
      <name val="Calibri"/>
      <family val="2"/>
      <scheme val="minor"/>
    </font>
    <font>
      <b/>
      <sz val="11"/>
      <color rgb="FF7030A0"/>
      <name val="Calibri"/>
      <family val="2"/>
      <scheme val="minor"/>
    </font>
    <font>
      <b/>
      <sz val="11"/>
      <color theme="5" tint="-0.499984740745262"/>
      <name val="Calibri"/>
      <family val="2"/>
      <scheme val="minor"/>
    </font>
    <font>
      <b/>
      <sz val="13"/>
      <color rgb="FFFF0000"/>
      <name val="Calibri"/>
      <family val="2"/>
      <scheme val="minor"/>
    </font>
    <font>
      <b/>
      <sz val="14"/>
      <color rgb="FFFF0000"/>
      <name val="Calibri"/>
      <family val="2"/>
      <scheme val="minor"/>
    </font>
    <font>
      <b/>
      <sz val="11"/>
      <color theme="5" tint="-0.249977111117893"/>
      <name val="Calibri"/>
      <family val="2"/>
      <scheme val="minor"/>
    </font>
    <font>
      <b/>
      <sz val="9"/>
      <color theme="1"/>
      <name val="Calibri"/>
      <family val="2"/>
      <scheme val="minor"/>
    </font>
    <font>
      <sz val="10"/>
      <color theme="1"/>
      <name val="Calibri"/>
      <family val="2"/>
      <scheme val="minor"/>
    </font>
    <font>
      <b/>
      <sz val="10"/>
      <color rgb="FFC00000"/>
      <name val="Calibri"/>
      <family val="2"/>
      <scheme val="minor"/>
    </font>
    <font>
      <b/>
      <sz val="11"/>
      <color theme="6" tint="-0.499984740745262"/>
      <name val="Calibri"/>
      <family val="2"/>
      <scheme val="minor"/>
    </font>
    <font>
      <b/>
      <u/>
      <sz val="14"/>
      <color theme="4" tint="-0.249977111117893"/>
      <name val="Calibri"/>
      <family val="2"/>
      <scheme val="minor"/>
    </font>
    <font>
      <b/>
      <u val="singleAccounting"/>
      <sz val="11"/>
      <color rgb="FF0070C0"/>
      <name val="Calibri"/>
      <family val="2"/>
      <scheme val="minor"/>
    </font>
    <font>
      <b/>
      <u/>
      <sz val="14"/>
      <color theme="5" tint="-0.499984740745262"/>
      <name val="Calibri"/>
      <family val="2"/>
      <scheme val="minor"/>
    </font>
    <font>
      <sz val="18"/>
      <color theme="1"/>
      <name val="Calibri"/>
      <family val="2"/>
      <scheme val="minor"/>
    </font>
    <font>
      <b/>
      <sz val="14"/>
      <color theme="9" tint="-0.249977111117893"/>
      <name val="Calibri"/>
      <family val="2"/>
      <scheme val="minor"/>
    </font>
    <font>
      <sz val="11"/>
      <color rgb="FFFF0000"/>
      <name val="Calibri"/>
      <family val="2"/>
      <scheme val="minor"/>
    </font>
    <font>
      <sz val="12"/>
      <color theme="1"/>
      <name val="Calibri"/>
      <family val="2"/>
      <scheme val="minor"/>
    </font>
    <font>
      <sz val="9"/>
      <color theme="1"/>
      <name val="Calibri"/>
      <family val="2"/>
      <scheme val="minor"/>
    </font>
    <font>
      <b/>
      <sz val="13"/>
      <color theme="1"/>
      <name val="Calibri"/>
      <family val="2"/>
      <scheme val="minor"/>
    </font>
    <font>
      <b/>
      <sz val="14"/>
      <color theme="1"/>
      <name val="Calibri"/>
      <family val="2"/>
      <scheme val="minor"/>
    </font>
    <font>
      <b/>
      <u/>
      <sz val="11"/>
      <color theme="5" tint="-0.499984740745262"/>
      <name val="Calibri"/>
      <family val="2"/>
      <scheme val="minor"/>
    </font>
    <font>
      <b/>
      <u val="singleAccounting"/>
      <sz val="11"/>
      <color theme="5" tint="-0.499984740745262"/>
      <name val="Calibri"/>
      <family val="2"/>
      <scheme val="minor"/>
    </font>
    <font>
      <sz val="11"/>
      <color indexed="81"/>
      <name val="Tahoma"/>
      <family val="2"/>
    </font>
    <font>
      <u/>
      <sz val="11"/>
      <color indexed="81"/>
      <name val="Tahoma"/>
      <family val="2"/>
    </font>
    <font>
      <b/>
      <sz val="14"/>
      <color rgb="FF7030A0"/>
      <name val="Calibri"/>
      <family val="2"/>
      <scheme val="minor"/>
    </font>
    <font>
      <b/>
      <sz val="14"/>
      <color theme="5" tint="-0.499984740745262"/>
      <name val="Calibri"/>
      <family val="2"/>
      <scheme val="minor"/>
    </font>
    <font>
      <b/>
      <sz val="14"/>
      <color rgb="FF555555"/>
      <name val="Arial"/>
      <family val="2"/>
    </font>
    <font>
      <b/>
      <sz val="14"/>
      <name val="Calibri"/>
      <family val="2"/>
      <scheme val="minor"/>
    </font>
    <font>
      <b/>
      <sz val="16"/>
      <name val="Calibri"/>
      <family val="2"/>
      <scheme val="minor"/>
    </font>
    <font>
      <b/>
      <u/>
      <sz val="14"/>
      <name val="Calibri"/>
      <family val="2"/>
      <scheme val="minor"/>
    </font>
    <font>
      <b/>
      <sz val="14"/>
      <color theme="9" tint="-0.499984740745262"/>
      <name val="Calibri"/>
      <family val="2"/>
      <scheme val="minor"/>
    </font>
    <font>
      <b/>
      <u/>
      <sz val="14"/>
      <color theme="9" tint="-0.499984740745262"/>
      <name val="Calibri"/>
      <family val="2"/>
      <scheme val="minor"/>
    </font>
    <font>
      <b/>
      <sz val="14"/>
      <color theme="4" tint="-0.499984740745262"/>
      <name val="Calibri"/>
      <family val="2"/>
      <scheme val="minor"/>
    </font>
    <font>
      <b/>
      <u/>
      <sz val="14"/>
      <color theme="4" tint="-0.499984740745262"/>
      <name val="Calibri"/>
      <family val="2"/>
      <scheme val="minor"/>
    </font>
    <font>
      <b/>
      <i/>
      <sz val="14"/>
      <color rgb="FFFF0000"/>
      <name val="Calibri"/>
      <family val="2"/>
      <scheme val="minor"/>
    </font>
    <font>
      <b/>
      <i/>
      <u/>
      <sz val="14"/>
      <color rgb="FFFF0000"/>
      <name val="Calibri"/>
      <family val="2"/>
      <scheme val="minor"/>
    </font>
    <font>
      <b/>
      <u/>
      <sz val="11"/>
      <color indexed="81"/>
      <name val="Tahoma"/>
      <family val="2"/>
    </font>
    <font>
      <b/>
      <i/>
      <sz val="11"/>
      <color rgb="FFFF0000"/>
      <name val="Calibri"/>
      <family val="2"/>
      <scheme val="minor"/>
    </font>
    <font>
      <b/>
      <u/>
      <sz val="13"/>
      <name val="Calibri"/>
      <family val="2"/>
      <scheme val="minor"/>
    </font>
    <font>
      <b/>
      <sz val="10"/>
      <color indexed="81"/>
      <name val="Tahoma"/>
      <family val="2"/>
    </font>
    <font>
      <sz val="10"/>
      <color indexed="81"/>
      <name val="Tahoma"/>
      <family val="2"/>
    </font>
    <font>
      <b/>
      <u/>
      <sz val="10"/>
      <color indexed="81"/>
      <name val="Tahoma"/>
      <family val="2"/>
    </font>
    <font>
      <i/>
      <u/>
      <sz val="11"/>
      <color indexed="10"/>
      <name val="Tahoma"/>
      <family val="2"/>
    </font>
    <font>
      <b/>
      <i/>
      <u/>
      <sz val="11"/>
      <color theme="7" tint="-0.249977111117893"/>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166" fontId="2" fillId="0" borderId="0" xfId="0" applyNumberFormat="1" applyFont="1" applyFill="1" applyProtection="1">
      <protection locked="0"/>
    </xf>
    <xf numFmtId="166" fontId="2" fillId="4" borderId="0" xfId="0" applyNumberFormat="1" applyFont="1" applyFill="1" applyBorder="1"/>
    <xf numFmtId="0" fontId="5" fillId="4" borderId="0" xfId="0" applyFont="1" applyFill="1" applyAlignment="1">
      <alignment horizontal="center"/>
    </xf>
    <xf numFmtId="166" fontId="3" fillId="4" borderId="0" xfId="0" applyNumberFormat="1" applyFont="1" applyFill="1"/>
    <xf numFmtId="0" fontId="6" fillId="4" borderId="0" xfId="0" applyFont="1" applyFill="1" applyBorder="1" applyAlignment="1">
      <alignment horizontal="left"/>
    </xf>
    <xf numFmtId="166" fontId="2" fillId="4" borderId="0" xfId="0" applyNumberFormat="1" applyFont="1" applyFill="1"/>
    <xf numFmtId="0" fontId="10" fillId="4" borderId="0" xfId="0" applyFont="1" applyFill="1" applyAlignment="1">
      <alignment horizontal="center" wrapText="1"/>
    </xf>
    <xf numFmtId="0" fontId="0" fillId="4" borderId="0" xfId="0" applyFont="1" applyFill="1"/>
    <xf numFmtId="0" fontId="11" fillId="4" borderId="0" xfId="0" applyFont="1" applyFill="1"/>
    <xf numFmtId="167" fontId="1" fillId="4" borderId="0" xfId="1" applyNumberFormat="1" applyFont="1" applyFill="1"/>
    <xf numFmtId="0" fontId="13" fillId="4" borderId="0" xfId="0" applyFont="1" applyFill="1" applyAlignment="1">
      <alignment horizontal="center"/>
    </xf>
    <xf numFmtId="0" fontId="3" fillId="4" borderId="0" xfId="0" applyFont="1" applyFill="1" applyAlignment="1">
      <alignment horizontal="right"/>
    </xf>
    <xf numFmtId="166" fontId="12" fillId="4" borderId="0" xfId="0" applyNumberFormat="1" applyFont="1" applyFill="1" applyAlignment="1">
      <alignment horizontal="center"/>
    </xf>
    <xf numFmtId="0" fontId="0" fillId="4" borderId="0" xfId="0" applyFont="1" applyFill="1" applyAlignment="1">
      <alignment horizontal="center"/>
    </xf>
    <xf numFmtId="166" fontId="0" fillId="4" borderId="0" xfId="0" applyNumberFormat="1" applyFont="1" applyFill="1"/>
    <xf numFmtId="0" fontId="0" fillId="0" borderId="0" xfId="0" applyFont="1" applyFill="1" applyProtection="1">
      <protection locked="0"/>
    </xf>
    <xf numFmtId="165" fontId="8" fillId="0" borderId="1" xfId="0" applyNumberFormat="1" applyFont="1" applyFill="1" applyBorder="1" applyAlignment="1" applyProtection="1">
      <alignment horizontal="center"/>
      <protection locked="0"/>
    </xf>
    <xf numFmtId="0" fontId="0" fillId="3" borderId="0" xfId="0" applyFill="1"/>
    <xf numFmtId="0" fontId="17" fillId="3" borderId="0" xfId="0" applyFont="1" applyFill="1"/>
    <xf numFmtId="0" fontId="8" fillId="4" borderId="0" xfId="0" applyFont="1" applyFill="1" applyAlignment="1">
      <alignment horizontal="right"/>
    </xf>
    <xf numFmtId="1" fontId="3" fillId="9" borderId="3" xfId="0" applyNumberFormat="1" applyFont="1" applyFill="1" applyBorder="1" applyAlignment="1">
      <alignment horizontal="center"/>
    </xf>
    <xf numFmtId="0" fontId="18" fillId="4" borderId="8" xfId="0" applyFont="1" applyFill="1" applyBorder="1" applyAlignment="1">
      <alignment horizontal="right"/>
    </xf>
    <xf numFmtId="0" fontId="4" fillId="4" borderId="8" xfId="0" applyFont="1" applyFill="1" applyBorder="1" applyAlignment="1">
      <alignment horizontal="right"/>
    </xf>
    <xf numFmtId="166" fontId="4" fillId="4" borderId="9" xfId="0" applyNumberFormat="1" applyFont="1" applyFill="1" applyBorder="1" applyAlignment="1">
      <alignment horizontal="center"/>
    </xf>
    <xf numFmtId="166" fontId="15" fillId="4" borderId="9" xfId="0" applyNumberFormat="1" applyFont="1" applyFill="1" applyBorder="1" applyAlignment="1">
      <alignment horizontal="center"/>
    </xf>
    <xf numFmtId="166" fontId="15" fillId="8" borderId="9" xfId="0" applyNumberFormat="1" applyFont="1" applyFill="1" applyBorder="1" applyAlignment="1">
      <alignment horizontal="center"/>
    </xf>
    <xf numFmtId="166" fontId="6" fillId="4" borderId="9" xfId="0" applyNumberFormat="1" applyFont="1" applyFill="1" applyBorder="1" applyAlignment="1">
      <alignment horizontal="center"/>
    </xf>
    <xf numFmtId="0" fontId="6" fillId="4" borderId="8" xfId="0" applyFont="1" applyFill="1" applyBorder="1" applyAlignment="1">
      <alignment horizontal="right"/>
    </xf>
    <xf numFmtId="166" fontId="2" fillId="4" borderId="9" xfId="0" applyNumberFormat="1" applyFont="1" applyFill="1" applyBorder="1" applyAlignment="1">
      <alignment horizontal="center"/>
    </xf>
    <xf numFmtId="166" fontId="2" fillId="4" borderId="10" xfId="0" applyNumberFormat="1" applyFont="1" applyFill="1" applyBorder="1" applyAlignment="1">
      <alignment horizontal="center"/>
    </xf>
    <xf numFmtId="0" fontId="7" fillId="4" borderId="8" xfId="0" applyFont="1" applyFill="1" applyBorder="1" applyAlignment="1">
      <alignment horizontal="right"/>
    </xf>
    <xf numFmtId="166" fontId="8" fillId="2" borderId="9" xfId="0" applyNumberFormat="1" applyFont="1" applyFill="1" applyBorder="1" applyAlignment="1">
      <alignment horizontal="center"/>
    </xf>
    <xf numFmtId="0" fontId="14" fillId="4" borderId="0" xfId="0" applyFont="1" applyFill="1" applyAlignment="1">
      <alignment vertical="center"/>
    </xf>
    <xf numFmtId="0" fontId="19" fillId="4" borderId="0" xfId="0" applyFont="1" applyFill="1" applyBorder="1"/>
    <xf numFmtId="166" fontId="3" fillId="4" borderId="0" xfId="0" applyNumberFormat="1" applyFont="1" applyFill="1" applyAlignment="1">
      <alignment horizontal="center" vertical="center" wrapText="1"/>
    </xf>
    <xf numFmtId="9" fontId="2" fillId="4" borderId="0" xfId="2" applyFont="1" applyFill="1" applyAlignment="1">
      <alignment horizontal="center"/>
    </xf>
    <xf numFmtId="165" fontId="20" fillId="4" borderId="0" xfId="0" applyNumberFormat="1" applyFont="1" applyFill="1" applyBorder="1"/>
    <xf numFmtId="0" fontId="21" fillId="4" borderId="0" xfId="0" applyFont="1" applyFill="1" applyAlignment="1">
      <alignment horizontal="center" wrapText="1"/>
    </xf>
    <xf numFmtId="166" fontId="11" fillId="4" borderId="0" xfId="0" applyNumberFormat="1" applyFont="1" applyFill="1"/>
    <xf numFmtId="0" fontId="2" fillId="4" borderId="0" xfId="0" applyFont="1" applyFill="1"/>
    <xf numFmtId="0" fontId="23" fillId="3" borderId="0" xfId="0" applyFont="1" applyFill="1"/>
    <xf numFmtId="0" fontId="23" fillId="3" borderId="0" xfId="0" applyFont="1" applyFill="1" applyAlignment="1">
      <alignment vertical="top" wrapText="1"/>
    </xf>
    <xf numFmtId="0" fontId="0" fillId="4" borderId="0" xfId="0" applyFont="1" applyFill="1" applyBorder="1"/>
    <xf numFmtId="166" fontId="0" fillId="4" borderId="0" xfId="0" applyNumberFormat="1" applyFont="1" applyFill="1" applyBorder="1"/>
    <xf numFmtId="166" fontId="5" fillId="4" borderId="0" xfId="0" applyNumberFormat="1" applyFont="1" applyFill="1" applyAlignment="1">
      <alignment horizontal="center" wrapText="1"/>
    </xf>
    <xf numFmtId="165" fontId="5" fillId="4" borderId="0" xfId="0" applyNumberFormat="1" applyFont="1" applyFill="1"/>
    <xf numFmtId="0" fontId="0" fillId="4" borderId="0" xfId="0" quotePrefix="1" applyFont="1" applyFill="1"/>
    <xf numFmtId="165" fontId="5" fillId="4" borderId="0" xfId="0" applyNumberFormat="1" applyFont="1" applyFill="1" applyBorder="1"/>
    <xf numFmtId="0" fontId="0" fillId="4" borderId="0" xfId="0" applyFont="1" applyFill="1" applyProtection="1"/>
    <xf numFmtId="0" fontId="0" fillId="4" borderId="0" xfId="0" applyFont="1" applyFill="1" applyProtection="1">
      <protection locked="0"/>
    </xf>
    <xf numFmtId="165" fontId="5" fillId="4" borderId="0" xfId="0" applyNumberFormat="1" applyFont="1" applyFill="1" applyProtection="1">
      <protection locked="0"/>
    </xf>
    <xf numFmtId="0" fontId="9" fillId="4" borderId="0" xfId="0" applyFont="1" applyFill="1"/>
    <xf numFmtId="0" fontId="6" fillId="4" borderId="0" xfId="0" applyFont="1" applyFill="1" applyAlignment="1">
      <alignment horizontal="right"/>
    </xf>
    <xf numFmtId="0" fontId="6" fillId="4" borderId="0" xfId="0" applyFont="1" applyFill="1" applyAlignment="1">
      <alignment horizontal="center"/>
    </xf>
    <xf numFmtId="166" fontId="0" fillId="4" borderId="0" xfId="0" applyNumberFormat="1" applyFont="1" applyFill="1" applyAlignment="1">
      <alignment horizontal="center"/>
    </xf>
    <xf numFmtId="166" fontId="6" fillId="4" borderId="0" xfId="0" applyNumberFormat="1" applyFont="1" applyFill="1"/>
    <xf numFmtId="0" fontId="0" fillId="4" borderId="6" xfId="0" applyFont="1" applyFill="1" applyBorder="1"/>
    <xf numFmtId="166" fontId="0" fillId="4" borderId="7" xfId="0" applyNumberFormat="1" applyFont="1" applyFill="1" applyBorder="1"/>
    <xf numFmtId="166" fontId="0" fillId="4" borderId="9" xfId="0" applyNumberFormat="1" applyFont="1" applyFill="1" applyBorder="1"/>
    <xf numFmtId="0" fontId="0" fillId="4" borderId="8" xfId="0" applyFont="1" applyFill="1" applyBorder="1"/>
    <xf numFmtId="165" fontId="0" fillId="4" borderId="0" xfId="0" applyNumberFormat="1" applyFont="1" applyFill="1"/>
    <xf numFmtId="166" fontId="25" fillId="4" borderId="9" xfId="0" applyNumberFormat="1" applyFont="1" applyFill="1" applyBorder="1" applyAlignment="1">
      <alignment horizontal="center"/>
    </xf>
    <xf numFmtId="166" fontId="25" fillId="6" borderId="9" xfId="0" applyNumberFormat="1" applyFont="1" applyFill="1" applyBorder="1" applyAlignment="1">
      <alignment horizontal="center"/>
    </xf>
    <xf numFmtId="0" fontId="0" fillId="4" borderId="8" xfId="0" applyFont="1" applyFill="1" applyBorder="1" applyAlignment="1">
      <alignment horizontal="right"/>
    </xf>
    <xf numFmtId="0" fontId="0" fillId="4" borderId="11" xfId="0" applyFont="1" applyFill="1" applyBorder="1"/>
    <xf numFmtId="166" fontId="0" fillId="4" borderId="10" xfId="0" applyNumberFormat="1" applyFont="1" applyFill="1" applyBorder="1"/>
    <xf numFmtId="166" fontId="8" fillId="4" borderId="0" xfId="0" applyNumberFormat="1" applyFont="1" applyFill="1"/>
    <xf numFmtId="165" fontId="28" fillId="4" borderId="0" xfId="0" applyNumberFormat="1" applyFont="1" applyFill="1"/>
    <xf numFmtId="0" fontId="2" fillId="4" borderId="0" xfId="0" applyFont="1" applyFill="1" applyAlignment="1">
      <alignment horizontal="center" wrapText="1"/>
    </xf>
    <xf numFmtId="0" fontId="3" fillId="4" borderId="0" xfId="0" applyFont="1" applyFill="1" applyAlignment="1">
      <alignment horizontal="center" wrapText="1"/>
    </xf>
    <xf numFmtId="0" fontId="8" fillId="7" borderId="4" xfId="0" applyFont="1" applyFill="1" applyBorder="1" applyAlignment="1">
      <alignment horizontal="center"/>
    </xf>
    <xf numFmtId="0" fontId="8" fillId="4" borderId="0" xfId="0" applyFont="1" applyFill="1" applyAlignment="1">
      <alignment horizontal="center"/>
    </xf>
    <xf numFmtId="166" fontId="8" fillId="7" borderId="4" xfId="0" applyNumberFormat="1" applyFont="1" applyFill="1" applyBorder="1"/>
    <xf numFmtId="0" fontId="29" fillId="4" borderId="0" xfId="0" applyFont="1" applyFill="1" applyAlignment="1">
      <alignment horizontal="right"/>
    </xf>
    <xf numFmtId="0" fontId="29" fillId="5" borderId="0" xfId="0" applyFont="1" applyFill="1" applyAlignment="1">
      <alignment horizontal="center"/>
    </xf>
    <xf numFmtId="0" fontId="29" fillId="4" borderId="0" xfId="0" applyFont="1" applyFill="1" applyAlignment="1">
      <alignment horizontal="center"/>
    </xf>
    <xf numFmtId="166" fontId="29" fillId="5" borderId="0" xfId="0" applyNumberFormat="1" applyFont="1" applyFill="1"/>
    <xf numFmtId="0" fontId="31" fillId="3" borderId="0" xfId="0" applyFont="1" applyFill="1" applyAlignment="1">
      <alignment vertical="top" wrapText="1"/>
    </xf>
    <xf numFmtId="0" fontId="32" fillId="3" borderId="0" xfId="0" applyFont="1" applyFill="1" applyAlignment="1">
      <alignment horizontal="center" vertical="top"/>
    </xf>
    <xf numFmtId="0" fontId="33" fillId="4" borderId="0" xfId="0" applyFont="1" applyFill="1" applyAlignment="1">
      <alignment horizontal="left" vertical="center"/>
    </xf>
    <xf numFmtId="0" fontId="34" fillId="7" borderId="5" xfId="0" applyFont="1" applyFill="1" applyBorder="1" applyAlignment="1">
      <alignment horizontal="left" vertical="center"/>
    </xf>
    <xf numFmtId="0" fontId="36" fillId="10" borderId="5" xfId="0" applyFont="1" applyFill="1" applyBorder="1" applyAlignment="1">
      <alignment horizontal="center" vertical="center"/>
    </xf>
    <xf numFmtId="0" fontId="6" fillId="0" borderId="0" xfId="0" applyFont="1" applyFill="1" applyAlignment="1" applyProtection="1">
      <alignment horizontal="center"/>
      <protection locked="0"/>
    </xf>
    <xf numFmtId="0" fontId="38" fillId="3" borderId="0" xfId="0" applyFont="1" applyFill="1" applyAlignment="1">
      <alignment vertical="top" wrapText="1"/>
    </xf>
    <xf numFmtId="0" fontId="41" fillId="0" borderId="0" xfId="0" applyFont="1"/>
    <xf numFmtId="166" fontId="41" fillId="11" borderId="0" xfId="0" applyNumberFormat="1" applyFont="1" applyFill="1"/>
    <xf numFmtId="0" fontId="42" fillId="4" borderId="0" xfId="0" applyFont="1" applyFill="1" applyAlignment="1">
      <alignment vertical="center"/>
    </xf>
    <xf numFmtId="166" fontId="2" fillId="4" borderId="13" xfId="0" applyNumberFormat="1" applyFont="1" applyFill="1" applyBorder="1"/>
    <xf numFmtId="164" fontId="1" fillId="4" borderId="0" xfId="1" applyFont="1" applyFill="1" applyAlignment="1">
      <alignment horizontal="center"/>
    </xf>
    <xf numFmtId="0" fontId="22" fillId="9" borderId="2" xfId="0" applyFont="1" applyFill="1" applyBorder="1" applyAlignment="1">
      <alignment horizontal="center"/>
    </xf>
    <xf numFmtId="0" fontId="22" fillId="9" borderId="3" xfId="0" applyFont="1" applyFill="1" applyBorder="1" applyAlignment="1">
      <alignment horizontal="center"/>
    </xf>
    <xf numFmtId="0" fontId="30" fillId="4" borderId="12" xfId="0" applyFont="1" applyFill="1" applyBorder="1" applyAlignment="1">
      <alignment horizontal="center" wrapText="1"/>
    </xf>
  </cellXfs>
  <cellStyles count="3">
    <cellStyle name="Monétaire" xfId="1" builtinId="4"/>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2413723</xdr:colOff>
      <xdr:row>3</xdr:row>
      <xdr:rowOff>1110527</xdr:rowOff>
    </xdr:from>
    <xdr:to>
      <xdr:col>1</xdr:col>
      <xdr:colOff>3550229</xdr:colOff>
      <xdr:row>7</xdr:row>
      <xdr:rowOff>39687</xdr:rowOff>
    </xdr:to>
    <xdr:pic>
      <xdr:nvPicPr>
        <xdr:cNvPr id="4" name="Image 3" descr="Logo 120x120 pixel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34109" y="4271095"/>
          <a:ext cx="1136506" cy="1102592"/>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1922463</xdr:colOff>
      <xdr:row>129</xdr:row>
      <xdr:rowOff>163514</xdr:rowOff>
    </xdr:from>
    <xdr:to>
      <xdr:col>0</xdr:col>
      <xdr:colOff>2886075</xdr:colOff>
      <xdr:row>135</xdr:row>
      <xdr:rowOff>35779</xdr:rowOff>
    </xdr:to>
    <xdr:pic>
      <xdr:nvPicPr>
        <xdr:cNvPr id="2" name="Image 1" descr="Logo 120x120 pixel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922463" y="26795414"/>
          <a:ext cx="963612" cy="101526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Feuil1">
    <tabColor rgb="FFFF0000"/>
  </sheetPr>
  <dimension ref="B1:B14"/>
  <sheetViews>
    <sheetView zoomScale="110" zoomScaleNormal="110" workbookViewId="0">
      <selection activeCell="B2" sqref="B2"/>
    </sheetView>
  </sheetViews>
  <sheetFormatPr baseColWidth="10" defaultColWidth="11.42578125" defaultRowHeight="18.75"/>
  <cols>
    <col min="1" max="1" width="4.85546875" style="18" customWidth="1"/>
    <col min="2" max="2" width="137.42578125" style="41" customWidth="1"/>
    <col min="3" max="4" width="15.28515625" style="18" customWidth="1"/>
    <col min="5" max="16384" width="11.42578125" style="18"/>
  </cols>
  <sheetData>
    <row r="1" spans="2:2" ht="19.5" customHeight="1">
      <c r="B1" s="79" t="s">
        <v>34</v>
      </c>
    </row>
    <row r="2" spans="2:2" ht="124.5" customHeight="1">
      <c r="B2" s="78" t="s">
        <v>99</v>
      </c>
    </row>
    <row r="3" spans="2:2" s="19" customFormat="1" ht="104.25" customHeight="1">
      <c r="B3" s="78" t="s">
        <v>111</v>
      </c>
    </row>
    <row r="4" spans="2:2" s="19" customFormat="1" ht="95.25" customHeight="1">
      <c r="B4" s="78" t="s">
        <v>100</v>
      </c>
    </row>
    <row r="5" spans="2:2" s="19" customFormat="1" ht="24" customHeight="1"/>
    <row r="6" spans="2:2" s="19" customFormat="1" ht="28.5" customHeight="1">
      <c r="B6" s="84" t="s">
        <v>113</v>
      </c>
    </row>
    <row r="7" spans="2:2" s="19" customFormat="1" ht="23.25">
      <c r="B7" s="42"/>
    </row>
    <row r="8" spans="2:2">
      <c r="B8" s="42"/>
    </row>
    <row r="9" spans="2:2">
      <c r="B9" s="42"/>
    </row>
    <row r="10" spans="2:2">
      <c r="B10" s="42"/>
    </row>
    <row r="11" spans="2:2">
      <c r="B11" s="42"/>
    </row>
    <row r="12" spans="2:2">
      <c r="B12" s="42"/>
    </row>
    <row r="13" spans="2:2">
      <c r="B13" s="42"/>
    </row>
    <row r="14" spans="2:2">
      <c r="B14" s="42"/>
    </row>
  </sheetData>
  <sheetProtection algorithmName="SHA-512" hashValue="z6P6wIArxOvmjeh58JOYkBkHHEn0Zbu9B+lXg+j5n+pFLR/tDau8KLz2NmoZSBpdjb1y479iqHoNvtEMze6Ddw==" saltValue="y+ZtP4y2rR+HQunESmpK7g==" spinCount="100000" sheet="1" objects="1" scenarios="1"/>
  <pageMargins left="0.23622047244094491" right="0.23622047244094491" top="0.74803149606299213" bottom="0.74803149606299213" header="0.31496062992125984" footer="0.31496062992125984"/>
  <pageSetup orientation="landscape" horizontalDpi="4294967293" r:id="rId1"/>
  <drawing r:id="rId2"/>
</worksheet>
</file>

<file path=xl/worksheets/sheet2.xml><?xml version="1.0" encoding="utf-8"?>
<worksheet xmlns="http://schemas.openxmlformats.org/spreadsheetml/2006/main" xmlns:r="http://schemas.openxmlformats.org/officeDocument/2006/relationships">
  <sheetPr codeName="Feuil2">
    <tabColor theme="9" tint="-0.249977111117893"/>
  </sheetPr>
  <dimension ref="A1:N133"/>
  <sheetViews>
    <sheetView tabSelected="1" zoomScaleNormal="100" workbookViewId="0">
      <selection activeCell="Q68" sqref="Q68"/>
    </sheetView>
  </sheetViews>
  <sheetFormatPr baseColWidth="10" defaultColWidth="11.42578125" defaultRowHeight="15"/>
  <cols>
    <col min="1" max="1" width="71" style="8" customWidth="1"/>
    <col min="2" max="2" width="13.7109375" style="15" customWidth="1"/>
    <col min="3" max="3" width="12.140625" style="6" customWidth="1"/>
    <col min="4" max="4" width="10.42578125" style="8" customWidth="1"/>
    <col min="5" max="5" width="13.7109375" style="8" customWidth="1"/>
    <col min="6" max="6" width="12.7109375" style="14" bestFit="1" customWidth="1"/>
    <col min="7" max="7" width="4.5703125" style="14" hidden="1" customWidth="1"/>
    <col min="8" max="8" width="3.7109375" style="8" hidden="1" customWidth="1"/>
    <col min="9" max="10" width="3" style="8" hidden="1" customWidth="1"/>
    <col min="11" max="11" width="12.42578125" style="8" hidden="1" customWidth="1"/>
    <col min="12" max="12" width="9.7109375" style="8" hidden="1" customWidth="1"/>
    <col min="13" max="13" width="4.5703125" style="8" hidden="1" customWidth="1"/>
    <col min="14" max="15" width="11.42578125" style="8" customWidth="1"/>
    <col min="16" max="16384" width="11.42578125" style="8"/>
  </cols>
  <sheetData>
    <row r="1" spans="1:10" ht="9.75" customHeight="1" thickBot="1"/>
    <row r="2" spans="1:10" ht="20.25" thickTop="1" thickBot="1">
      <c r="A2" s="20" t="s">
        <v>114</v>
      </c>
      <c r="B2" s="17">
        <v>0</v>
      </c>
      <c r="I2" s="36"/>
      <c r="J2" s="37"/>
    </row>
    <row r="3" spans="1:10" ht="12.75" customHeight="1" thickTop="1">
      <c r="A3" s="43"/>
      <c r="B3" s="44"/>
      <c r="C3" s="2"/>
      <c r="D3" s="43"/>
    </row>
    <row r="4" spans="1:10" ht="55.5" customHeight="1">
      <c r="A4" s="87" t="s">
        <v>103</v>
      </c>
      <c r="B4" s="45" t="s">
        <v>110</v>
      </c>
      <c r="C4" s="35" t="s">
        <v>35</v>
      </c>
      <c r="F4" s="8"/>
      <c r="G4" s="8"/>
    </row>
    <row r="5" spans="1:10">
      <c r="A5" s="8" t="s">
        <v>36</v>
      </c>
      <c r="B5" s="46">
        <v>0</v>
      </c>
      <c r="C5" s="1">
        <v>0</v>
      </c>
      <c r="F5" s="8"/>
      <c r="G5" s="8"/>
    </row>
    <row r="6" spans="1:10">
      <c r="A6" s="8" t="s">
        <v>37</v>
      </c>
      <c r="B6" s="46">
        <f>B2*0.01</f>
        <v>0</v>
      </c>
      <c r="C6" s="1">
        <v>0</v>
      </c>
      <c r="F6" s="8"/>
      <c r="G6" s="8"/>
    </row>
    <row r="7" spans="1:10">
      <c r="A7" s="8" t="s">
        <v>38</v>
      </c>
      <c r="B7" s="46">
        <f>B2*0.002</f>
        <v>0</v>
      </c>
      <c r="C7" s="1">
        <v>0</v>
      </c>
      <c r="F7" s="8"/>
      <c r="G7" s="8"/>
    </row>
    <row r="8" spans="1:10">
      <c r="A8" s="8" t="s">
        <v>101</v>
      </c>
      <c r="B8" s="46">
        <v>1000</v>
      </c>
      <c r="C8" s="1">
        <v>0</v>
      </c>
      <c r="F8" s="8"/>
      <c r="G8" s="8"/>
    </row>
    <row r="9" spans="1:10">
      <c r="A9" s="8" t="s">
        <v>3</v>
      </c>
      <c r="B9" s="46">
        <v>2000</v>
      </c>
      <c r="C9" s="1">
        <v>0</v>
      </c>
      <c r="D9" s="15"/>
      <c r="F9" s="8"/>
      <c r="G9" s="8"/>
    </row>
    <row r="10" spans="1:10">
      <c r="A10" s="8" t="s">
        <v>4</v>
      </c>
      <c r="B10" s="46"/>
      <c r="C10" s="8"/>
      <c r="F10" s="8"/>
      <c r="G10" s="8"/>
    </row>
    <row r="11" spans="1:10">
      <c r="A11" s="47" t="s">
        <v>42</v>
      </c>
      <c r="B11" s="46">
        <v>1200</v>
      </c>
      <c r="C11" s="1">
        <v>0</v>
      </c>
      <c r="F11" s="8"/>
      <c r="G11" s="8"/>
    </row>
    <row r="12" spans="1:10">
      <c r="A12" s="47" t="s">
        <v>43</v>
      </c>
      <c r="B12" s="46">
        <v>1900</v>
      </c>
      <c r="C12" s="1">
        <v>0</v>
      </c>
      <c r="F12" s="8"/>
      <c r="G12" s="8"/>
    </row>
    <row r="13" spans="1:10">
      <c r="A13" s="47" t="s">
        <v>94</v>
      </c>
      <c r="B13" s="46">
        <v>1000</v>
      </c>
      <c r="C13" s="1">
        <v>0</v>
      </c>
      <c r="F13" s="8"/>
      <c r="G13" s="8"/>
    </row>
    <row r="14" spans="1:10">
      <c r="A14" s="8" t="s">
        <v>95</v>
      </c>
      <c r="B14" s="46"/>
      <c r="C14" s="8"/>
      <c r="F14" s="8"/>
      <c r="G14" s="8"/>
    </row>
    <row r="15" spans="1:10">
      <c r="A15" s="47" t="s">
        <v>44</v>
      </c>
      <c r="B15" s="46">
        <v>500</v>
      </c>
      <c r="C15" s="1">
        <v>0</v>
      </c>
      <c r="F15" s="8"/>
      <c r="G15" s="8"/>
    </row>
    <row r="16" spans="1:10">
      <c r="A16" s="47" t="s">
        <v>45</v>
      </c>
      <c r="B16" s="46">
        <v>500</v>
      </c>
      <c r="C16" s="1">
        <v>0</v>
      </c>
      <c r="F16" s="8"/>
      <c r="G16" s="8"/>
    </row>
    <row r="17" spans="1:7">
      <c r="A17" s="47" t="s">
        <v>46</v>
      </c>
      <c r="B17" s="46">
        <v>500</v>
      </c>
      <c r="C17" s="1">
        <v>0</v>
      </c>
      <c r="F17" s="8"/>
      <c r="G17" s="8"/>
    </row>
    <row r="18" spans="1:7">
      <c r="A18" s="16" t="s">
        <v>102</v>
      </c>
      <c r="B18" s="46"/>
      <c r="C18" s="1">
        <v>0</v>
      </c>
      <c r="F18" s="8"/>
      <c r="G18" s="8"/>
    </row>
    <row r="19" spans="1:7" ht="5.45" customHeight="1">
      <c r="B19" s="46"/>
      <c r="C19" s="88"/>
      <c r="F19" s="8"/>
      <c r="G19" s="8"/>
    </row>
    <row r="20" spans="1:7" ht="18.75">
      <c r="A20" s="20" t="s">
        <v>53</v>
      </c>
      <c r="B20" s="48"/>
      <c r="C20" s="67">
        <f>SUM(C5:C19)</f>
        <v>0</v>
      </c>
      <c r="F20" s="8"/>
      <c r="G20" s="8"/>
    </row>
    <row r="21" spans="1:7" ht="3" customHeight="1">
      <c r="B21" s="46"/>
    </row>
    <row r="22" spans="1:7" ht="57" customHeight="1">
      <c r="A22" s="33" t="s">
        <v>47</v>
      </c>
      <c r="B22" s="45" t="s">
        <v>108</v>
      </c>
      <c r="C22" s="35" t="s">
        <v>35</v>
      </c>
    </row>
    <row r="23" spans="1:7" ht="12.75" customHeight="1">
      <c r="A23" s="8" t="s">
        <v>92</v>
      </c>
      <c r="B23" s="8"/>
      <c r="C23" s="8"/>
    </row>
    <row r="24" spans="1:7">
      <c r="A24" s="47" t="s">
        <v>48</v>
      </c>
      <c r="B24" s="46">
        <v>450</v>
      </c>
      <c r="C24" s="1">
        <v>0</v>
      </c>
    </row>
    <row r="25" spans="1:7">
      <c r="A25" s="47" t="s">
        <v>49</v>
      </c>
      <c r="B25" s="46">
        <v>350</v>
      </c>
      <c r="C25" s="1">
        <v>0</v>
      </c>
    </row>
    <row r="26" spans="1:7">
      <c r="A26" s="47" t="s">
        <v>104</v>
      </c>
      <c r="B26" s="46">
        <v>500</v>
      </c>
      <c r="C26" s="1">
        <v>0</v>
      </c>
    </row>
    <row r="27" spans="1:7" ht="11.25" customHeight="1">
      <c r="A27" s="8" t="s">
        <v>93</v>
      </c>
      <c r="B27" s="46"/>
      <c r="C27" s="49"/>
    </row>
    <row r="28" spans="1:7">
      <c r="A28" s="47" t="s">
        <v>50</v>
      </c>
      <c r="B28" s="46">
        <v>450</v>
      </c>
      <c r="C28" s="1">
        <v>0</v>
      </c>
    </row>
    <row r="29" spans="1:7">
      <c r="A29" s="47" t="s">
        <v>51</v>
      </c>
      <c r="B29" s="46">
        <v>450</v>
      </c>
      <c r="C29" s="1">
        <v>0</v>
      </c>
    </row>
    <row r="30" spans="1:7">
      <c r="A30" s="47" t="s">
        <v>52</v>
      </c>
      <c r="B30" s="46">
        <v>225</v>
      </c>
      <c r="C30" s="1">
        <v>0</v>
      </c>
    </row>
    <row r="31" spans="1:7">
      <c r="A31" s="8" t="s">
        <v>5</v>
      </c>
      <c r="B31" s="46">
        <v>200</v>
      </c>
      <c r="C31" s="1">
        <v>0</v>
      </c>
    </row>
    <row r="32" spans="1:7">
      <c r="A32" s="8" t="s">
        <v>6</v>
      </c>
      <c r="B32" s="46">
        <v>250</v>
      </c>
      <c r="C32" s="1">
        <v>0</v>
      </c>
    </row>
    <row r="33" spans="1:8">
      <c r="A33" s="8" t="s">
        <v>7</v>
      </c>
      <c r="B33" s="46">
        <v>300</v>
      </c>
      <c r="C33" s="1">
        <v>0</v>
      </c>
    </row>
    <row r="34" spans="1:8">
      <c r="A34" s="8" t="s">
        <v>8</v>
      </c>
      <c r="B34" s="46">
        <v>300</v>
      </c>
      <c r="C34" s="1">
        <v>0</v>
      </c>
    </row>
    <row r="35" spans="1:8">
      <c r="A35" s="8" t="s">
        <v>9</v>
      </c>
      <c r="B35" s="46">
        <v>250</v>
      </c>
      <c r="C35" s="1">
        <v>0</v>
      </c>
    </row>
    <row r="36" spans="1:8">
      <c r="A36" s="8" t="s">
        <v>10</v>
      </c>
      <c r="B36" s="46">
        <v>350</v>
      </c>
      <c r="C36" s="1">
        <v>0</v>
      </c>
      <c r="H36" s="50"/>
    </row>
    <row r="37" spans="1:8">
      <c r="A37" s="8" t="s">
        <v>11</v>
      </c>
      <c r="B37" s="46">
        <v>400</v>
      </c>
      <c r="C37" s="1">
        <v>0</v>
      </c>
    </row>
    <row r="38" spans="1:8">
      <c r="A38" s="8" t="s">
        <v>12</v>
      </c>
      <c r="B38" s="46">
        <v>250</v>
      </c>
      <c r="C38" s="1">
        <v>0</v>
      </c>
    </row>
    <row r="39" spans="1:8">
      <c r="A39" s="8" t="s">
        <v>13</v>
      </c>
      <c r="B39" s="46">
        <v>325</v>
      </c>
      <c r="C39" s="1">
        <v>0</v>
      </c>
    </row>
    <row r="40" spans="1:8" ht="3" customHeight="1">
      <c r="B40" s="46"/>
      <c r="C40" s="88"/>
    </row>
    <row r="41" spans="1:8" ht="15" customHeight="1">
      <c r="A41" s="20" t="s">
        <v>54</v>
      </c>
      <c r="B41" s="68"/>
      <c r="C41" s="67">
        <f>SUM(C24:C39)</f>
        <v>0</v>
      </c>
    </row>
    <row r="42" spans="1:8" ht="4.5" customHeight="1">
      <c r="B42" s="46"/>
    </row>
    <row r="43" spans="1:8" ht="72.75" customHeight="1">
      <c r="A43" s="80" t="s">
        <v>55</v>
      </c>
      <c r="B43" s="45" t="s">
        <v>108</v>
      </c>
      <c r="C43" s="35" t="s">
        <v>35</v>
      </c>
    </row>
    <row r="44" spans="1:8">
      <c r="A44" s="8" t="s">
        <v>14</v>
      </c>
      <c r="B44" s="46">
        <v>300</v>
      </c>
      <c r="C44" s="1">
        <v>0</v>
      </c>
    </row>
    <row r="45" spans="1:8">
      <c r="A45" s="8" t="s">
        <v>15</v>
      </c>
      <c r="B45" s="46">
        <v>1000</v>
      </c>
      <c r="C45" s="1">
        <v>0</v>
      </c>
    </row>
    <row r="46" spans="1:8">
      <c r="A46" s="8" t="s">
        <v>16</v>
      </c>
      <c r="B46" s="46">
        <v>350</v>
      </c>
      <c r="C46" s="1">
        <v>0</v>
      </c>
    </row>
    <row r="47" spans="1:8">
      <c r="A47" s="8" t="s">
        <v>17</v>
      </c>
      <c r="B47" s="46">
        <v>300</v>
      </c>
      <c r="C47" s="1">
        <v>0</v>
      </c>
    </row>
    <row r="48" spans="1:8">
      <c r="A48" s="8" t="s">
        <v>96</v>
      </c>
      <c r="B48" s="46">
        <v>450</v>
      </c>
      <c r="C48" s="1">
        <v>0</v>
      </c>
    </row>
    <row r="49" spans="1:14">
      <c r="A49" s="8" t="s">
        <v>18</v>
      </c>
      <c r="B49" s="46">
        <v>350</v>
      </c>
      <c r="C49" s="1">
        <v>0</v>
      </c>
    </row>
    <row r="50" spans="1:14">
      <c r="A50" s="8" t="s">
        <v>19</v>
      </c>
      <c r="B50" s="46">
        <v>500</v>
      </c>
      <c r="C50" s="1">
        <v>0</v>
      </c>
    </row>
    <row r="51" spans="1:14">
      <c r="A51" s="8" t="s">
        <v>20</v>
      </c>
      <c r="B51" s="46">
        <v>200</v>
      </c>
      <c r="C51" s="1">
        <v>0</v>
      </c>
    </row>
    <row r="52" spans="1:14">
      <c r="A52" s="8" t="s">
        <v>21</v>
      </c>
      <c r="B52" s="46">
        <v>300</v>
      </c>
      <c r="C52" s="1">
        <v>0</v>
      </c>
    </row>
    <row r="53" spans="1:14" ht="3.75" customHeight="1">
      <c r="B53" s="46"/>
      <c r="C53" s="88"/>
    </row>
    <row r="54" spans="1:14" ht="15" customHeight="1">
      <c r="A54" s="20" t="s">
        <v>56</v>
      </c>
      <c r="B54" s="68"/>
      <c r="C54" s="67">
        <f>SUM(C44:C52)</f>
        <v>0</v>
      </c>
    </row>
    <row r="55" spans="1:14" ht="12" customHeight="1">
      <c r="B55" s="46"/>
    </row>
    <row r="56" spans="1:14" ht="10.5" customHeight="1">
      <c r="B56" s="46"/>
    </row>
    <row r="57" spans="1:14" ht="17.25">
      <c r="A57" s="90" t="s">
        <v>32</v>
      </c>
      <c r="B57" s="91"/>
      <c r="C57" s="39" t="s">
        <v>57</v>
      </c>
    </row>
    <row r="58" spans="1:14" ht="17.25" customHeight="1">
      <c r="A58" s="6"/>
      <c r="B58" s="6"/>
    </row>
    <row r="59" spans="1:14" ht="72.75" customHeight="1">
      <c r="A59" s="81" t="s">
        <v>105</v>
      </c>
      <c r="B59" s="69" t="s">
        <v>109</v>
      </c>
      <c r="C59" s="35" t="s">
        <v>90</v>
      </c>
      <c r="D59" s="69" t="s">
        <v>30</v>
      </c>
      <c r="E59" s="69" t="s">
        <v>27</v>
      </c>
      <c r="F59" s="70" t="s">
        <v>58</v>
      </c>
      <c r="H59" s="7"/>
      <c r="K59" s="38" t="s">
        <v>27</v>
      </c>
      <c r="L59" s="38" t="s">
        <v>28</v>
      </c>
    </row>
    <row r="60" spans="1:14" s="9" customFormat="1">
      <c r="A60" s="8" t="s">
        <v>97</v>
      </c>
      <c r="B60" s="51">
        <v>4500</v>
      </c>
      <c r="C60" s="1">
        <v>0</v>
      </c>
      <c r="D60" s="83"/>
      <c r="E60" s="10">
        <f t="shared" ref="E60:E78" si="0">K60</f>
        <v>0</v>
      </c>
      <c r="F60" s="4">
        <f t="shared" ref="F60:F78" si="1">L60</f>
        <v>0</v>
      </c>
      <c r="H60" s="11"/>
      <c r="I60" s="9">
        <f t="shared" ref="I60:I62" si="2">IF(C60&gt;0,1,0)</f>
        <v>0</v>
      </c>
      <c r="J60" s="9" t="str">
        <f t="shared" ref="J60:J78" si="3">IF(I60=0,"",D60)</f>
        <v/>
      </c>
      <c r="K60" s="10">
        <f>IF(C60=0,0,IF(D60=0,C60,C60*((1+0.03)^D60)))</f>
        <v>0</v>
      </c>
      <c r="L60" s="15">
        <f t="shared" ref="L60:L62" si="4">IF(C60=0,0,IF(D60=0,C60,(K60/D60)*I60))</f>
        <v>0</v>
      </c>
      <c r="N60" s="39"/>
    </row>
    <row r="61" spans="1:14" s="9" customFormat="1">
      <c r="A61" s="8" t="s">
        <v>77</v>
      </c>
      <c r="B61" s="51">
        <v>15000</v>
      </c>
      <c r="C61" s="1">
        <v>0</v>
      </c>
      <c r="D61" s="83"/>
      <c r="E61" s="10">
        <f t="shared" si="0"/>
        <v>0</v>
      </c>
      <c r="F61" s="4">
        <f t="shared" si="1"/>
        <v>0</v>
      </c>
      <c r="H61" s="11"/>
      <c r="I61" s="9">
        <f t="shared" si="2"/>
        <v>0</v>
      </c>
      <c r="J61" s="9" t="str">
        <f t="shared" si="3"/>
        <v/>
      </c>
      <c r="K61" s="10">
        <f t="shared" ref="K61:K78" si="5">IF(C61=0,0,IF(D61=0,C61,C61*((1+0.03)^D61)))</f>
        <v>0</v>
      </c>
      <c r="L61" s="15">
        <f t="shared" si="4"/>
        <v>0</v>
      </c>
      <c r="N61" s="39"/>
    </row>
    <row r="62" spans="1:14" s="9" customFormat="1">
      <c r="A62" s="8" t="s">
        <v>98</v>
      </c>
      <c r="B62" s="51">
        <v>2500</v>
      </c>
      <c r="C62" s="1">
        <v>0</v>
      </c>
      <c r="D62" s="83"/>
      <c r="E62" s="10">
        <f t="shared" si="0"/>
        <v>0</v>
      </c>
      <c r="F62" s="4">
        <f t="shared" si="1"/>
        <v>0</v>
      </c>
      <c r="H62" s="11"/>
      <c r="I62" s="9">
        <f t="shared" si="2"/>
        <v>0</v>
      </c>
      <c r="J62" s="9" t="str">
        <f t="shared" si="3"/>
        <v/>
      </c>
      <c r="K62" s="10">
        <f t="shared" si="5"/>
        <v>0</v>
      </c>
      <c r="L62" s="15">
        <f t="shared" si="4"/>
        <v>0</v>
      </c>
      <c r="N62" s="39"/>
    </row>
    <row r="63" spans="1:14" s="9" customFormat="1">
      <c r="A63" s="8" t="s">
        <v>106</v>
      </c>
      <c r="B63" s="51">
        <v>4200</v>
      </c>
      <c r="C63" s="1">
        <v>0</v>
      </c>
      <c r="D63" s="83"/>
      <c r="E63" s="10">
        <f t="shared" si="0"/>
        <v>0</v>
      </c>
      <c r="F63" s="4">
        <f t="shared" si="1"/>
        <v>0</v>
      </c>
      <c r="H63" s="11"/>
      <c r="I63" s="9">
        <f t="shared" ref="I63" si="6">IF(C63&gt;0,1,0)</f>
        <v>0</v>
      </c>
      <c r="J63" s="9" t="str">
        <f t="shared" si="3"/>
        <v/>
      </c>
      <c r="K63" s="10">
        <f t="shared" si="5"/>
        <v>0</v>
      </c>
      <c r="L63" s="15">
        <f>IF(C63=0,0,IF(D63=0,C63,(K63/D63)*I63))</f>
        <v>0</v>
      </c>
      <c r="N63" s="39"/>
    </row>
    <row r="64" spans="1:14" s="9" customFormat="1">
      <c r="A64" s="8" t="s">
        <v>78</v>
      </c>
      <c r="B64" s="51">
        <v>3500</v>
      </c>
      <c r="C64" s="1">
        <v>0</v>
      </c>
      <c r="D64" s="83"/>
      <c r="E64" s="10">
        <f t="shared" si="0"/>
        <v>0</v>
      </c>
      <c r="F64" s="4">
        <f t="shared" si="1"/>
        <v>0</v>
      </c>
      <c r="H64" s="11"/>
      <c r="I64" s="9">
        <f t="shared" ref="I64:I78" si="7">IF(C64&gt;0,1,0)</f>
        <v>0</v>
      </c>
      <c r="J64" s="9" t="str">
        <f t="shared" si="3"/>
        <v/>
      </c>
      <c r="K64" s="10">
        <f t="shared" si="5"/>
        <v>0</v>
      </c>
      <c r="L64" s="15">
        <f t="shared" ref="L64:L78" si="8">IF(C64=0,0,IF(D64=0,C64,(K64/D64)*I64))</f>
        <v>0</v>
      </c>
      <c r="N64" s="39"/>
    </row>
    <row r="65" spans="1:14" s="9" customFormat="1">
      <c r="A65" s="8" t="s">
        <v>79</v>
      </c>
      <c r="B65" s="51">
        <v>20000</v>
      </c>
      <c r="C65" s="1"/>
      <c r="D65" s="83"/>
      <c r="E65" s="10">
        <f t="shared" si="0"/>
        <v>0</v>
      </c>
      <c r="F65" s="4">
        <f t="shared" si="1"/>
        <v>0</v>
      </c>
      <c r="H65" s="11"/>
      <c r="I65" s="9">
        <f t="shared" si="7"/>
        <v>0</v>
      </c>
      <c r="J65" s="9" t="str">
        <f t="shared" si="3"/>
        <v/>
      </c>
      <c r="K65" s="10">
        <f t="shared" si="5"/>
        <v>0</v>
      </c>
      <c r="L65" s="15">
        <f t="shared" si="8"/>
        <v>0</v>
      </c>
      <c r="N65" s="39"/>
    </row>
    <row r="66" spans="1:14" s="9" customFormat="1">
      <c r="A66" s="8" t="s">
        <v>80</v>
      </c>
      <c r="B66" s="51">
        <v>13000</v>
      </c>
      <c r="C66" s="1">
        <v>0</v>
      </c>
      <c r="D66" s="83"/>
      <c r="E66" s="10">
        <f t="shared" si="0"/>
        <v>0</v>
      </c>
      <c r="F66" s="4">
        <f t="shared" si="1"/>
        <v>0</v>
      </c>
      <c r="H66" s="11"/>
      <c r="I66" s="9">
        <f t="shared" si="7"/>
        <v>0</v>
      </c>
      <c r="J66" s="9" t="str">
        <f t="shared" si="3"/>
        <v/>
      </c>
      <c r="K66" s="10">
        <f t="shared" si="5"/>
        <v>0</v>
      </c>
      <c r="L66" s="15">
        <f t="shared" si="8"/>
        <v>0</v>
      </c>
      <c r="N66" s="39"/>
    </row>
    <row r="67" spans="1:14" s="9" customFormat="1">
      <c r="A67" s="8" t="s">
        <v>81</v>
      </c>
      <c r="B67" s="51">
        <v>3000</v>
      </c>
      <c r="C67" s="1">
        <v>0</v>
      </c>
      <c r="D67" s="83"/>
      <c r="E67" s="10">
        <f t="shared" si="0"/>
        <v>0</v>
      </c>
      <c r="F67" s="4">
        <f t="shared" si="1"/>
        <v>0</v>
      </c>
      <c r="H67" s="11"/>
      <c r="I67" s="9">
        <f t="shared" si="7"/>
        <v>0</v>
      </c>
      <c r="J67" s="9" t="str">
        <f t="shared" si="3"/>
        <v/>
      </c>
      <c r="K67" s="10">
        <f t="shared" si="5"/>
        <v>0</v>
      </c>
      <c r="L67" s="15">
        <f t="shared" si="8"/>
        <v>0</v>
      </c>
    </row>
    <row r="68" spans="1:14" s="9" customFormat="1">
      <c r="A68" s="8" t="s">
        <v>82</v>
      </c>
      <c r="B68" s="51">
        <v>2500</v>
      </c>
      <c r="C68" s="1">
        <v>0</v>
      </c>
      <c r="D68" s="83"/>
      <c r="E68" s="10">
        <f t="shared" si="0"/>
        <v>0</v>
      </c>
      <c r="F68" s="4">
        <f t="shared" si="1"/>
        <v>0</v>
      </c>
      <c r="H68" s="11"/>
      <c r="I68" s="9">
        <f t="shared" si="7"/>
        <v>0</v>
      </c>
      <c r="J68" s="9" t="str">
        <f t="shared" si="3"/>
        <v/>
      </c>
      <c r="K68" s="10">
        <f t="shared" si="5"/>
        <v>0</v>
      </c>
      <c r="L68" s="15">
        <f t="shared" si="8"/>
        <v>0</v>
      </c>
    </row>
    <row r="69" spans="1:14" s="9" customFormat="1">
      <c r="A69" s="8" t="s">
        <v>83</v>
      </c>
      <c r="B69" s="51">
        <v>5000</v>
      </c>
      <c r="C69" s="1">
        <v>0</v>
      </c>
      <c r="D69" s="83"/>
      <c r="E69" s="10">
        <f t="shared" si="0"/>
        <v>0</v>
      </c>
      <c r="F69" s="4">
        <f t="shared" si="1"/>
        <v>0</v>
      </c>
      <c r="H69" s="11"/>
      <c r="I69" s="9">
        <f t="shared" si="7"/>
        <v>0</v>
      </c>
      <c r="J69" s="9" t="str">
        <f t="shared" si="3"/>
        <v/>
      </c>
      <c r="K69" s="10">
        <f t="shared" si="5"/>
        <v>0</v>
      </c>
      <c r="L69" s="15">
        <f t="shared" si="8"/>
        <v>0</v>
      </c>
    </row>
    <row r="70" spans="1:14" s="9" customFormat="1">
      <c r="A70" s="8" t="s">
        <v>84</v>
      </c>
      <c r="B70" s="51">
        <v>5000</v>
      </c>
      <c r="C70" s="1">
        <v>0</v>
      </c>
      <c r="D70" s="83"/>
      <c r="E70" s="10">
        <f t="shared" si="0"/>
        <v>0</v>
      </c>
      <c r="F70" s="4">
        <f t="shared" si="1"/>
        <v>0</v>
      </c>
      <c r="H70" s="11"/>
      <c r="I70" s="9">
        <f t="shared" si="7"/>
        <v>0</v>
      </c>
      <c r="J70" s="9" t="str">
        <f t="shared" si="3"/>
        <v/>
      </c>
      <c r="K70" s="10">
        <f t="shared" si="5"/>
        <v>0</v>
      </c>
      <c r="L70" s="15">
        <f t="shared" si="8"/>
        <v>0</v>
      </c>
    </row>
    <row r="71" spans="1:14" s="9" customFormat="1">
      <c r="A71" s="8" t="s">
        <v>85</v>
      </c>
      <c r="B71" s="51">
        <v>2200</v>
      </c>
      <c r="C71" s="1">
        <v>0</v>
      </c>
      <c r="D71" s="83"/>
      <c r="E71" s="10">
        <f t="shared" si="0"/>
        <v>0</v>
      </c>
      <c r="F71" s="4">
        <f t="shared" si="1"/>
        <v>0</v>
      </c>
      <c r="H71" s="11"/>
      <c r="I71" s="9">
        <f t="shared" si="7"/>
        <v>0</v>
      </c>
      <c r="J71" s="9" t="str">
        <f t="shared" si="3"/>
        <v/>
      </c>
      <c r="K71" s="10">
        <f t="shared" si="5"/>
        <v>0</v>
      </c>
      <c r="L71" s="15">
        <f t="shared" si="8"/>
        <v>0</v>
      </c>
    </row>
    <row r="72" spans="1:14" s="9" customFormat="1">
      <c r="A72" s="8" t="s">
        <v>86</v>
      </c>
      <c r="B72" s="51">
        <v>1500</v>
      </c>
      <c r="C72" s="1">
        <v>0</v>
      </c>
      <c r="D72" s="83"/>
      <c r="E72" s="10">
        <f t="shared" si="0"/>
        <v>0</v>
      </c>
      <c r="F72" s="4">
        <f t="shared" si="1"/>
        <v>0</v>
      </c>
      <c r="H72" s="11"/>
      <c r="I72" s="9">
        <f t="shared" si="7"/>
        <v>0</v>
      </c>
      <c r="J72" s="9" t="str">
        <f t="shared" si="3"/>
        <v/>
      </c>
      <c r="K72" s="10">
        <f t="shared" si="5"/>
        <v>0</v>
      </c>
      <c r="L72" s="15">
        <f t="shared" si="8"/>
        <v>0</v>
      </c>
    </row>
    <row r="73" spans="1:14" s="9" customFormat="1">
      <c r="A73" s="8" t="s">
        <v>87</v>
      </c>
      <c r="B73" s="51">
        <v>10000</v>
      </c>
      <c r="C73" s="1">
        <v>0</v>
      </c>
      <c r="D73" s="83"/>
      <c r="E73" s="10">
        <f t="shared" si="0"/>
        <v>0</v>
      </c>
      <c r="F73" s="4">
        <f t="shared" si="1"/>
        <v>0</v>
      </c>
      <c r="H73" s="11"/>
      <c r="I73" s="9">
        <f t="shared" si="7"/>
        <v>0</v>
      </c>
      <c r="J73" s="9" t="str">
        <f t="shared" si="3"/>
        <v/>
      </c>
      <c r="K73" s="10">
        <f t="shared" si="5"/>
        <v>0</v>
      </c>
      <c r="L73" s="15">
        <f t="shared" si="8"/>
        <v>0</v>
      </c>
    </row>
    <row r="74" spans="1:14" s="9" customFormat="1">
      <c r="A74" s="8" t="s">
        <v>88</v>
      </c>
      <c r="B74" s="51">
        <v>10000</v>
      </c>
      <c r="C74" s="1">
        <v>0</v>
      </c>
      <c r="D74" s="83"/>
      <c r="E74" s="10">
        <f t="shared" si="0"/>
        <v>0</v>
      </c>
      <c r="F74" s="4">
        <f t="shared" si="1"/>
        <v>0</v>
      </c>
      <c r="H74" s="11"/>
      <c r="I74" s="9">
        <f t="shared" si="7"/>
        <v>0</v>
      </c>
      <c r="J74" s="9" t="str">
        <f t="shared" si="3"/>
        <v/>
      </c>
      <c r="K74" s="10">
        <f t="shared" si="5"/>
        <v>0</v>
      </c>
      <c r="L74" s="15">
        <f t="shared" si="8"/>
        <v>0</v>
      </c>
    </row>
    <row r="75" spans="1:14" s="9" customFormat="1">
      <c r="A75" s="8" t="s">
        <v>89</v>
      </c>
      <c r="B75" s="51">
        <v>3000</v>
      </c>
      <c r="C75" s="1">
        <v>0</v>
      </c>
      <c r="D75" s="83"/>
      <c r="E75" s="10">
        <f t="shared" si="0"/>
        <v>0</v>
      </c>
      <c r="F75" s="4">
        <f t="shared" si="1"/>
        <v>0</v>
      </c>
      <c r="H75" s="11"/>
      <c r="I75" s="9">
        <f t="shared" si="7"/>
        <v>0</v>
      </c>
      <c r="J75" s="9" t="str">
        <f t="shared" si="3"/>
        <v/>
      </c>
      <c r="K75" s="10">
        <f t="shared" si="5"/>
        <v>0</v>
      </c>
      <c r="L75" s="15">
        <f t="shared" si="8"/>
        <v>0</v>
      </c>
    </row>
    <row r="76" spans="1:14" s="9" customFormat="1">
      <c r="A76" s="16" t="s">
        <v>39</v>
      </c>
      <c r="B76" s="51"/>
      <c r="C76" s="1">
        <v>0</v>
      </c>
      <c r="D76" s="83"/>
      <c r="E76" s="10">
        <f t="shared" si="0"/>
        <v>0</v>
      </c>
      <c r="F76" s="4">
        <f t="shared" si="1"/>
        <v>0</v>
      </c>
      <c r="H76" s="11"/>
      <c r="I76" s="9">
        <f t="shared" si="7"/>
        <v>0</v>
      </c>
      <c r="J76" s="9" t="str">
        <f t="shared" si="3"/>
        <v/>
      </c>
      <c r="K76" s="10">
        <f t="shared" si="5"/>
        <v>0</v>
      </c>
      <c r="L76" s="15">
        <f t="shared" si="8"/>
        <v>0</v>
      </c>
    </row>
    <row r="77" spans="1:14" s="9" customFormat="1">
      <c r="A77" s="16" t="s">
        <v>40</v>
      </c>
      <c r="B77" s="51"/>
      <c r="C77" s="1">
        <v>0</v>
      </c>
      <c r="D77" s="83"/>
      <c r="E77" s="10">
        <f t="shared" ref="E77" si="9">K77</f>
        <v>0</v>
      </c>
      <c r="F77" s="4">
        <f t="shared" ref="F77" si="10">L77</f>
        <v>0</v>
      </c>
      <c r="H77" s="11"/>
      <c r="I77" s="9">
        <f t="shared" ref="I77" si="11">IF(C77&gt;0,1,0)</f>
        <v>0</v>
      </c>
      <c r="J77" s="9" t="str">
        <f t="shared" ref="J77" si="12">IF(I77=0,"",D77)</f>
        <v/>
      </c>
      <c r="K77" s="10">
        <f t="shared" si="5"/>
        <v>0</v>
      </c>
      <c r="L77" s="15">
        <f t="shared" ref="L77" si="13">IF(C77=0,0,IF(D77=0,C77,(K77/D77)*I77))</f>
        <v>0</v>
      </c>
    </row>
    <row r="78" spans="1:14" s="9" customFormat="1">
      <c r="A78" s="16" t="s">
        <v>41</v>
      </c>
      <c r="B78" s="51"/>
      <c r="C78" s="1">
        <v>0</v>
      </c>
      <c r="D78" s="83"/>
      <c r="E78" s="10">
        <f t="shared" si="0"/>
        <v>0</v>
      </c>
      <c r="F78" s="4">
        <f t="shared" si="1"/>
        <v>0</v>
      </c>
      <c r="H78" s="11"/>
      <c r="I78" s="9">
        <f t="shared" si="7"/>
        <v>0</v>
      </c>
      <c r="J78" s="9" t="str">
        <f t="shared" si="3"/>
        <v/>
      </c>
      <c r="K78" s="10">
        <f t="shared" si="5"/>
        <v>0</v>
      </c>
      <c r="L78" s="15">
        <f t="shared" si="8"/>
        <v>0</v>
      </c>
    </row>
    <row r="79" spans="1:14" s="9" customFormat="1" ht="15.75" thickBot="1">
      <c r="A79" s="11"/>
      <c r="B79" s="11"/>
      <c r="C79" s="11"/>
      <c r="D79" s="11"/>
      <c r="E79" s="11"/>
      <c r="F79" s="11"/>
      <c r="G79" s="11"/>
      <c r="H79" s="11"/>
      <c r="K79" s="10"/>
      <c r="L79" s="15"/>
    </row>
    <row r="80" spans="1:14" ht="19.5" thickBot="1">
      <c r="C80" s="20" t="s">
        <v>59</v>
      </c>
      <c r="D80" s="71">
        <f>MIN(J60:J75)</f>
        <v>0</v>
      </c>
      <c r="E80" s="72" t="s">
        <v>29</v>
      </c>
      <c r="F80" s="73">
        <f>SUM(L60:L78)</f>
        <v>0</v>
      </c>
      <c r="H80" s="52"/>
      <c r="I80" s="40"/>
    </row>
    <row r="81" spans="1:12" ht="18.75">
      <c r="C81" s="74" t="s">
        <v>60</v>
      </c>
      <c r="D81" s="75">
        <f>MAX(J60:J75)</f>
        <v>0</v>
      </c>
      <c r="E81" s="76" t="s">
        <v>29</v>
      </c>
      <c r="F81" s="77">
        <f>SUMPRODUCT(K60:K78,I60:I78)</f>
        <v>0</v>
      </c>
      <c r="G81" s="12"/>
      <c r="H81" s="52"/>
      <c r="I81" s="40"/>
    </row>
    <row r="82" spans="1:12" ht="15.75" customHeight="1">
      <c r="B82" s="8"/>
      <c r="C82" s="8"/>
      <c r="F82" s="8"/>
      <c r="G82" s="12"/>
      <c r="H82" s="52"/>
      <c r="I82" s="40"/>
      <c r="K82" s="8" t="b">
        <f>AND(D80=0,D102=0)</f>
        <v>1</v>
      </c>
    </row>
    <row r="83" spans="1:12" ht="16.5" customHeight="1">
      <c r="E83" s="8">
        <f>IF(AND(D80=0,D102=0),0,1)</f>
        <v>0</v>
      </c>
      <c r="F83" s="55"/>
      <c r="G83" s="13"/>
    </row>
    <row r="84" spans="1:12" ht="76.5" customHeight="1">
      <c r="A84" s="82" t="s">
        <v>107</v>
      </c>
      <c r="B84" s="69" t="s">
        <v>109</v>
      </c>
      <c r="C84" s="35" t="s">
        <v>90</v>
      </c>
      <c r="D84" s="69" t="s">
        <v>30</v>
      </c>
      <c r="E84" s="69" t="s">
        <v>27</v>
      </c>
      <c r="F84" s="70" t="s">
        <v>58</v>
      </c>
      <c r="H84" s="7"/>
      <c r="K84" s="38" t="s">
        <v>27</v>
      </c>
      <c r="L84" s="38" t="s">
        <v>28</v>
      </c>
    </row>
    <row r="85" spans="1:12" s="9" customFormat="1">
      <c r="A85" s="8" t="s">
        <v>68</v>
      </c>
      <c r="B85" s="51">
        <v>1200</v>
      </c>
      <c r="C85" s="1">
        <v>0</v>
      </c>
      <c r="D85" s="83"/>
      <c r="E85" s="10">
        <f t="shared" ref="E85:E100" si="14">K85</f>
        <v>0</v>
      </c>
      <c r="F85" s="4">
        <f t="shared" ref="F85:F100" si="15">L85</f>
        <v>0</v>
      </c>
      <c r="H85" s="11"/>
      <c r="I85" s="9">
        <f t="shared" ref="I85" si="16">IF(C85&gt;0,1,0)</f>
        <v>0</v>
      </c>
      <c r="J85" s="9" t="str">
        <f t="shared" ref="J85" si="17">IF(I85=0,"",D85)</f>
        <v/>
      </c>
      <c r="K85" s="10">
        <f>IF(C85=0,0,IF(D85=0,C85,C85*((1+0.03)^D85)))</f>
        <v>0</v>
      </c>
      <c r="L85" s="15">
        <f t="shared" ref="L85" si="18">IF(C85=0,0,IF(D85=0,C85,(K85/D85)*I85))</f>
        <v>0</v>
      </c>
    </row>
    <row r="86" spans="1:12" s="9" customFormat="1">
      <c r="A86" s="8" t="s">
        <v>61</v>
      </c>
      <c r="B86" s="51">
        <v>25000</v>
      </c>
      <c r="C86" s="1">
        <v>0</v>
      </c>
      <c r="D86" s="83"/>
      <c r="E86" s="10">
        <f t="shared" si="14"/>
        <v>0</v>
      </c>
      <c r="F86" s="4">
        <f t="shared" si="15"/>
        <v>0</v>
      </c>
      <c r="H86" s="11"/>
      <c r="I86" s="9">
        <f t="shared" ref="I86:I100" si="19">IF(C86&gt;0,1,0)</f>
        <v>0</v>
      </c>
      <c r="J86" s="9" t="str">
        <f t="shared" ref="J86:J100" si="20">IF(I86=0,"",D86)</f>
        <v/>
      </c>
      <c r="K86" s="10">
        <f>IF(C86=0,0,IF(D86=0,C86,C86*((1+0.03)^D86)))</f>
        <v>0</v>
      </c>
      <c r="L86" s="15">
        <f t="shared" ref="L86:L100" si="21">IF(C86=0,0,IF(D86=0,C86,(K86/D86)*I86))</f>
        <v>0</v>
      </c>
    </row>
    <row r="87" spans="1:12" s="9" customFormat="1">
      <c r="A87" s="8" t="s">
        <v>62</v>
      </c>
      <c r="B87" s="51">
        <v>1000</v>
      </c>
      <c r="C87" s="1">
        <v>0</v>
      </c>
      <c r="D87" s="83"/>
      <c r="E87" s="10">
        <f t="shared" si="14"/>
        <v>0</v>
      </c>
      <c r="F87" s="4">
        <f t="shared" si="15"/>
        <v>0</v>
      </c>
      <c r="H87" s="11"/>
      <c r="I87" s="9">
        <f t="shared" si="19"/>
        <v>0</v>
      </c>
      <c r="J87" s="9" t="str">
        <f t="shared" si="20"/>
        <v/>
      </c>
      <c r="K87" s="10">
        <f t="shared" ref="K87:K100" si="22">IF(C87=0,0,IF(D87=0,C87,C87*((1+0.03)^D87)))</f>
        <v>0</v>
      </c>
      <c r="L87" s="15">
        <f t="shared" si="21"/>
        <v>0</v>
      </c>
    </row>
    <row r="88" spans="1:12" s="9" customFormat="1">
      <c r="A88" s="8" t="s">
        <v>67</v>
      </c>
      <c r="B88" s="51">
        <v>3500</v>
      </c>
      <c r="C88" s="1">
        <v>0</v>
      </c>
      <c r="D88" s="83"/>
      <c r="E88" s="10">
        <f t="shared" si="14"/>
        <v>0</v>
      </c>
      <c r="F88" s="4">
        <f t="shared" si="15"/>
        <v>0</v>
      </c>
      <c r="H88" s="11"/>
      <c r="I88" s="9">
        <f t="shared" si="19"/>
        <v>0</v>
      </c>
      <c r="J88" s="9" t="str">
        <f t="shared" si="20"/>
        <v/>
      </c>
      <c r="K88" s="10">
        <f t="shared" si="22"/>
        <v>0</v>
      </c>
      <c r="L88" s="15">
        <f t="shared" si="21"/>
        <v>0</v>
      </c>
    </row>
    <row r="89" spans="1:12" s="9" customFormat="1">
      <c r="A89" s="8" t="s">
        <v>69</v>
      </c>
      <c r="B89" s="51">
        <v>3500</v>
      </c>
      <c r="C89" s="1">
        <v>0</v>
      </c>
      <c r="D89" s="83"/>
      <c r="E89" s="10">
        <f t="shared" si="14"/>
        <v>0</v>
      </c>
      <c r="F89" s="4">
        <f t="shared" si="15"/>
        <v>0</v>
      </c>
      <c r="H89" s="11"/>
      <c r="I89" s="9">
        <f t="shared" si="19"/>
        <v>0</v>
      </c>
      <c r="J89" s="9" t="str">
        <f t="shared" si="20"/>
        <v/>
      </c>
      <c r="K89" s="10">
        <f t="shared" si="22"/>
        <v>0</v>
      </c>
      <c r="L89" s="15">
        <f t="shared" si="21"/>
        <v>0</v>
      </c>
    </row>
    <row r="90" spans="1:12" s="9" customFormat="1">
      <c r="A90" s="8" t="s">
        <v>70</v>
      </c>
      <c r="B90" s="51">
        <v>15000</v>
      </c>
      <c r="C90" s="1">
        <v>0</v>
      </c>
      <c r="D90" s="83"/>
      <c r="E90" s="10">
        <f t="shared" si="14"/>
        <v>0</v>
      </c>
      <c r="F90" s="4">
        <f t="shared" si="15"/>
        <v>0</v>
      </c>
      <c r="H90" s="11"/>
      <c r="I90" s="9">
        <f t="shared" si="19"/>
        <v>0</v>
      </c>
      <c r="J90" s="9" t="str">
        <f t="shared" si="20"/>
        <v/>
      </c>
      <c r="K90" s="10">
        <f t="shared" si="22"/>
        <v>0</v>
      </c>
      <c r="L90" s="15">
        <f t="shared" si="21"/>
        <v>0</v>
      </c>
    </row>
    <row r="91" spans="1:12" s="9" customFormat="1">
      <c r="A91" s="8" t="s">
        <v>71</v>
      </c>
      <c r="B91" s="51">
        <v>3500</v>
      </c>
      <c r="C91" s="1">
        <v>0</v>
      </c>
      <c r="D91" s="83"/>
      <c r="E91" s="10">
        <f t="shared" si="14"/>
        <v>0</v>
      </c>
      <c r="F91" s="4">
        <f t="shared" si="15"/>
        <v>0</v>
      </c>
      <c r="H91" s="11"/>
      <c r="I91" s="9">
        <f t="shared" si="19"/>
        <v>0</v>
      </c>
      <c r="J91" s="9" t="str">
        <f t="shared" si="20"/>
        <v/>
      </c>
      <c r="K91" s="10">
        <f t="shared" si="22"/>
        <v>0</v>
      </c>
      <c r="L91" s="15">
        <f t="shared" si="21"/>
        <v>0</v>
      </c>
    </row>
    <row r="92" spans="1:12" s="9" customFormat="1">
      <c r="A92" s="8" t="s">
        <v>72</v>
      </c>
      <c r="B92" s="51">
        <v>7500</v>
      </c>
      <c r="C92" s="1">
        <v>0</v>
      </c>
      <c r="D92" s="83"/>
      <c r="E92" s="10">
        <f t="shared" si="14"/>
        <v>0</v>
      </c>
      <c r="F92" s="4">
        <f t="shared" si="15"/>
        <v>0</v>
      </c>
      <c r="H92" s="11"/>
      <c r="I92" s="9">
        <f t="shared" si="19"/>
        <v>0</v>
      </c>
      <c r="J92" s="9" t="str">
        <f t="shared" si="20"/>
        <v/>
      </c>
      <c r="K92" s="10">
        <f t="shared" si="22"/>
        <v>0</v>
      </c>
      <c r="L92" s="15">
        <f t="shared" si="21"/>
        <v>0</v>
      </c>
    </row>
    <row r="93" spans="1:12" s="9" customFormat="1">
      <c r="A93" s="8" t="s">
        <v>23</v>
      </c>
      <c r="B93" s="51">
        <v>4000</v>
      </c>
      <c r="C93" s="1">
        <v>0</v>
      </c>
      <c r="D93" s="83"/>
      <c r="E93" s="10">
        <f t="shared" si="14"/>
        <v>0</v>
      </c>
      <c r="F93" s="4">
        <f t="shared" si="15"/>
        <v>0</v>
      </c>
      <c r="H93" s="11"/>
      <c r="I93" s="9">
        <f t="shared" si="19"/>
        <v>0</v>
      </c>
      <c r="J93" s="9" t="str">
        <f t="shared" si="20"/>
        <v/>
      </c>
      <c r="K93" s="10">
        <f t="shared" si="22"/>
        <v>0</v>
      </c>
      <c r="L93" s="15">
        <f t="shared" si="21"/>
        <v>0</v>
      </c>
    </row>
    <row r="94" spans="1:12" s="9" customFormat="1">
      <c r="A94" s="8" t="s">
        <v>24</v>
      </c>
      <c r="B94" s="51">
        <v>4500</v>
      </c>
      <c r="C94" s="1">
        <v>0</v>
      </c>
      <c r="D94" s="83"/>
      <c r="E94" s="10">
        <f t="shared" si="14"/>
        <v>0</v>
      </c>
      <c r="F94" s="4">
        <f t="shared" si="15"/>
        <v>0</v>
      </c>
      <c r="H94" s="11"/>
      <c r="I94" s="9">
        <f t="shared" si="19"/>
        <v>0</v>
      </c>
      <c r="J94" s="9" t="str">
        <f t="shared" si="20"/>
        <v/>
      </c>
      <c r="K94" s="10">
        <f t="shared" si="22"/>
        <v>0</v>
      </c>
      <c r="L94" s="15">
        <f t="shared" si="21"/>
        <v>0</v>
      </c>
    </row>
    <row r="95" spans="1:12" s="9" customFormat="1">
      <c r="A95" s="8" t="s">
        <v>25</v>
      </c>
      <c r="B95" s="51">
        <v>5000</v>
      </c>
      <c r="C95" s="1">
        <v>0</v>
      </c>
      <c r="D95" s="83"/>
      <c r="E95" s="10">
        <f t="shared" si="14"/>
        <v>0</v>
      </c>
      <c r="F95" s="4">
        <f t="shared" si="15"/>
        <v>0</v>
      </c>
      <c r="H95" s="11"/>
      <c r="I95" s="9">
        <f t="shared" si="19"/>
        <v>0</v>
      </c>
      <c r="J95" s="9" t="str">
        <f t="shared" si="20"/>
        <v/>
      </c>
      <c r="K95" s="10">
        <f t="shared" si="22"/>
        <v>0</v>
      </c>
      <c r="L95" s="15">
        <f t="shared" si="21"/>
        <v>0</v>
      </c>
    </row>
    <row r="96" spans="1:12" s="9" customFormat="1">
      <c r="A96" s="8" t="s">
        <v>73</v>
      </c>
      <c r="B96" s="51">
        <v>12000</v>
      </c>
      <c r="C96" s="1">
        <v>0</v>
      </c>
      <c r="D96" s="83"/>
      <c r="E96" s="10">
        <f t="shared" si="14"/>
        <v>0</v>
      </c>
      <c r="F96" s="4">
        <f t="shared" si="15"/>
        <v>0</v>
      </c>
      <c r="H96" s="11"/>
      <c r="I96" s="9">
        <f t="shared" si="19"/>
        <v>0</v>
      </c>
      <c r="J96" s="9" t="str">
        <f t="shared" si="20"/>
        <v/>
      </c>
      <c r="K96" s="10">
        <f t="shared" si="22"/>
        <v>0</v>
      </c>
      <c r="L96" s="15">
        <f t="shared" si="21"/>
        <v>0</v>
      </c>
    </row>
    <row r="97" spans="1:14" s="9" customFormat="1">
      <c r="A97" s="8" t="s">
        <v>74</v>
      </c>
      <c r="B97" s="51">
        <v>20000</v>
      </c>
      <c r="C97" s="1">
        <v>0</v>
      </c>
      <c r="D97" s="83"/>
      <c r="E97" s="10">
        <f t="shared" si="14"/>
        <v>0</v>
      </c>
      <c r="F97" s="4">
        <f t="shared" si="15"/>
        <v>0</v>
      </c>
      <c r="H97" s="11"/>
      <c r="I97" s="9">
        <f t="shared" si="19"/>
        <v>0</v>
      </c>
      <c r="J97" s="9" t="str">
        <f t="shared" si="20"/>
        <v/>
      </c>
      <c r="K97" s="10">
        <f t="shared" si="22"/>
        <v>0</v>
      </c>
      <c r="L97" s="15">
        <f t="shared" si="21"/>
        <v>0</v>
      </c>
    </row>
    <row r="98" spans="1:14" s="9" customFormat="1">
      <c r="A98" s="16" t="s">
        <v>39</v>
      </c>
      <c r="B98" s="51"/>
      <c r="C98" s="1">
        <v>0</v>
      </c>
      <c r="D98" s="83"/>
      <c r="E98" s="10">
        <f t="shared" si="14"/>
        <v>0</v>
      </c>
      <c r="F98" s="4">
        <f t="shared" si="15"/>
        <v>0</v>
      </c>
      <c r="H98" s="11"/>
      <c r="I98" s="9">
        <f t="shared" si="19"/>
        <v>0</v>
      </c>
      <c r="J98" s="9" t="str">
        <f t="shared" si="20"/>
        <v/>
      </c>
      <c r="K98" s="10">
        <f t="shared" si="22"/>
        <v>0</v>
      </c>
      <c r="L98" s="15">
        <f t="shared" si="21"/>
        <v>0</v>
      </c>
    </row>
    <row r="99" spans="1:14" s="9" customFormat="1">
      <c r="A99" s="16" t="s">
        <v>40</v>
      </c>
      <c r="B99" s="51"/>
      <c r="C99" s="1">
        <v>0</v>
      </c>
      <c r="D99" s="83"/>
      <c r="E99" s="10">
        <f t="shared" si="14"/>
        <v>0</v>
      </c>
      <c r="F99" s="4">
        <f t="shared" si="15"/>
        <v>0</v>
      </c>
      <c r="H99" s="11"/>
      <c r="I99" s="9">
        <f t="shared" si="19"/>
        <v>0</v>
      </c>
      <c r="J99" s="9" t="str">
        <f t="shared" si="20"/>
        <v/>
      </c>
      <c r="K99" s="10">
        <f t="shared" si="22"/>
        <v>0</v>
      </c>
      <c r="L99" s="15">
        <f t="shared" si="21"/>
        <v>0</v>
      </c>
    </row>
    <row r="100" spans="1:14" s="9" customFormat="1">
      <c r="A100" s="16" t="s">
        <v>41</v>
      </c>
      <c r="B100" s="51"/>
      <c r="C100" s="1">
        <v>0</v>
      </c>
      <c r="D100" s="83"/>
      <c r="E100" s="10">
        <f t="shared" si="14"/>
        <v>0</v>
      </c>
      <c r="F100" s="4">
        <f t="shared" si="15"/>
        <v>0</v>
      </c>
      <c r="H100" s="11"/>
      <c r="I100" s="9">
        <f t="shared" si="19"/>
        <v>0</v>
      </c>
      <c r="J100" s="9" t="str">
        <f t="shared" si="20"/>
        <v/>
      </c>
      <c r="K100" s="10">
        <f t="shared" si="22"/>
        <v>0</v>
      </c>
      <c r="L100" s="15">
        <f t="shared" si="21"/>
        <v>0</v>
      </c>
    </row>
    <row r="101" spans="1:14" s="9" customFormat="1" ht="17.25" customHeight="1" thickBot="1">
      <c r="A101" s="8"/>
      <c r="B101" s="46"/>
      <c r="C101" s="89"/>
      <c r="D101" s="8"/>
      <c r="E101" s="8"/>
      <c r="F101" s="14"/>
      <c r="G101" s="14"/>
      <c r="H101" s="8"/>
      <c r="I101" s="8"/>
      <c r="J101" s="8"/>
      <c r="K101" s="8"/>
      <c r="M101" s="8"/>
    </row>
    <row r="102" spans="1:14" ht="19.5" thickBot="1">
      <c r="B102" s="8"/>
      <c r="C102" s="20" t="s">
        <v>75</v>
      </c>
      <c r="D102" s="71">
        <f>MIN(J85:J100)</f>
        <v>0</v>
      </c>
      <c r="E102" s="72" t="s">
        <v>29</v>
      </c>
      <c r="F102" s="73">
        <f>SUM(L85:L100)</f>
        <v>0</v>
      </c>
      <c r="H102" s="52"/>
      <c r="I102" s="40"/>
    </row>
    <row r="103" spans="1:14" ht="18.75">
      <c r="C103" s="74" t="s">
        <v>76</v>
      </c>
      <c r="D103" s="75">
        <f>MAX(J85:J100)</f>
        <v>0</v>
      </c>
      <c r="E103" s="76" t="s">
        <v>29</v>
      </c>
      <c r="F103" s="77">
        <f>SUMPRODUCT(I85:I100,K85:K100)</f>
        <v>0</v>
      </c>
    </row>
    <row r="104" spans="1:14" ht="9" customHeight="1">
      <c r="C104" s="53"/>
      <c r="D104" s="54"/>
      <c r="E104" s="54"/>
      <c r="F104" s="56"/>
    </row>
    <row r="105" spans="1:14" ht="9" customHeight="1">
      <c r="C105" s="53"/>
      <c r="D105" s="54"/>
      <c r="E105" s="54"/>
      <c r="F105" s="56"/>
    </row>
    <row r="106" spans="1:14" s="15" customFormat="1" ht="19.5" customHeight="1" thickBot="1">
      <c r="A106" s="92" t="s">
        <v>63</v>
      </c>
      <c r="B106" s="92"/>
      <c r="C106" s="6"/>
      <c r="D106" s="8"/>
      <c r="E106" s="8"/>
      <c r="F106" s="14"/>
      <c r="G106" s="14"/>
      <c r="H106" s="8"/>
      <c r="I106" s="8"/>
      <c r="J106" s="8"/>
      <c r="K106" s="8"/>
      <c r="L106" s="8"/>
      <c r="M106" s="8"/>
      <c r="N106" s="8"/>
    </row>
    <row r="107" spans="1:14" ht="6.75" customHeight="1" thickTop="1">
      <c r="A107" s="57"/>
      <c r="B107" s="58"/>
      <c r="C107" s="2"/>
      <c r="D107" s="43"/>
    </row>
    <row r="108" spans="1:14" ht="14.25" customHeight="1">
      <c r="A108" s="22" t="s">
        <v>31</v>
      </c>
      <c r="B108" s="59"/>
      <c r="C108" s="2"/>
      <c r="D108" s="43"/>
    </row>
    <row r="109" spans="1:14" ht="5.25" customHeight="1">
      <c r="A109" s="60"/>
      <c r="B109" s="59"/>
      <c r="C109" s="2"/>
      <c r="D109" s="43"/>
    </row>
    <row r="110" spans="1:14">
      <c r="A110" s="23" t="str">
        <f>A20</f>
        <v>Total des frais annuels obligatoires de base</v>
      </c>
      <c r="B110" s="24">
        <f>C20</f>
        <v>0</v>
      </c>
      <c r="C110" s="43"/>
      <c r="D110" s="43"/>
      <c r="F110" s="3"/>
      <c r="J110" s="61"/>
    </row>
    <row r="111" spans="1:14">
      <c r="A111" s="23" t="str">
        <f>A41</f>
        <v>Dépenses annuelles totales d'entretien extérieur</v>
      </c>
      <c r="B111" s="24">
        <f>C41</f>
        <v>0</v>
      </c>
      <c r="C111" s="43"/>
      <c r="D111" s="43"/>
    </row>
    <row r="112" spans="1:14" ht="17.25">
      <c r="A112" s="23" t="str">
        <f>A54</f>
        <v>Dépenses annuelles totales d'entretien intérieur</v>
      </c>
      <c r="B112" s="25">
        <f>C54</f>
        <v>0</v>
      </c>
      <c r="C112" s="43"/>
      <c r="D112" s="43"/>
      <c r="J112" s="15"/>
    </row>
    <row r="113" spans="1:11" ht="17.25">
      <c r="A113" s="23" t="s">
        <v>0</v>
      </c>
      <c r="B113" s="26">
        <f>SUM(B110:B112)</f>
        <v>0</v>
      </c>
      <c r="C113" s="43"/>
      <c r="D113" s="34"/>
      <c r="H113" s="14"/>
    </row>
    <row r="114" spans="1:11" ht="6" customHeight="1">
      <c r="A114" s="23"/>
      <c r="B114" s="24"/>
      <c r="C114" s="43"/>
      <c r="D114" s="43"/>
    </row>
    <row r="115" spans="1:11">
      <c r="A115" s="28" t="s">
        <v>115</v>
      </c>
      <c r="B115" s="27"/>
      <c r="C115" s="43"/>
      <c r="D115" s="43"/>
      <c r="J115" s="61"/>
    </row>
    <row r="116" spans="1:11">
      <c r="A116" s="28" t="s">
        <v>22</v>
      </c>
      <c r="B116" s="27">
        <f>F80</f>
        <v>0</v>
      </c>
      <c r="C116" s="43"/>
      <c r="D116" s="43"/>
    </row>
    <row r="117" spans="1:11" ht="17.25">
      <c r="A117" s="28" t="s">
        <v>26</v>
      </c>
      <c r="B117" s="62">
        <f>F102</f>
        <v>0</v>
      </c>
      <c r="C117" s="43"/>
      <c r="D117" s="43"/>
      <c r="K117" s="15"/>
    </row>
    <row r="118" spans="1:11" ht="16.5" customHeight="1">
      <c r="A118" s="28" t="s">
        <v>1</v>
      </c>
      <c r="B118" s="63">
        <f>B116+B117</f>
        <v>0</v>
      </c>
      <c r="C118" s="5" t="s">
        <v>64</v>
      </c>
      <c r="D118" s="55"/>
    </row>
    <row r="119" spans="1:11" ht="12" customHeight="1">
      <c r="A119" s="64"/>
      <c r="B119" s="29"/>
      <c r="C119" s="21">
        <f>IF((AND(D80=0,D102=0)),0,IF((AND(F80&gt;0,F102&gt;0)),MIN(D80,D102),IF(F80=0,D102,D80)))</f>
        <v>0</v>
      </c>
      <c r="D119" s="5" t="s">
        <v>2</v>
      </c>
    </row>
    <row r="120" spans="1:11" ht="5.25" customHeight="1" thickBot="1">
      <c r="A120" s="64"/>
      <c r="B120" s="30"/>
      <c r="C120" s="43"/>
      <c r="D120" s="5"/>
    </row>
    <row r="121" spans="1:11" ht="19.5" thickTop="1">
      <c r="A121" s="31" t="s">
        <v>91</v>
      </c>
      <c r="B121" s="32">
        <f>B113+B118</f>
        <v>0</v>
      </c>
      <c r="C121" s="43"/>
      <c r="D121" s="43"/>
      <c r="F121" s="8"/>
      <c r="G121" s="8"/>
    </row>
    <row r="122" spans="1:11" ht="5.45" customHeight="1" thickBot="1">
      <c r="A122" s="65"/>
      <c r="B122" s="66"/>
      <c r="C122" s="2"/>
      <c r="D122" s="43"/>
    </row>
    <row r="123" spans="1:11" ht="15.75" thickTop="1"/>
    <row r="124" spans="1:11">
      <c r="A124" s="40" t="s">
        <v>33</v>
      </c>
    </row>
    <row r="125" spans="1:11" ht="5.25" customHeight="1"/>
    <row r="126" spans="1:11">
      <c r="A126" s="8" t="s">
        <v>65</v>
      </c>
    </row>
    <row r="127" spans="1:11">
      <c r="A127" s="8" t="s">
        <v>66</v>
      </c>
    </row>
    <row r="128" spans="1:11" ht="6.75" customHeight="1"/>
    <row r="129" spans="1:3">
      <c r="A129" s="8" t="s">
        <v>116</v>
      </c>
    </row>
    <row r="130" spans="1:3">
      <c r="A130" s="8" t="s">
        <v>117</v>
      </c>
    </row>
    <row r="133" spans="1:3">
      <c r="A133" s="85" t="s">
        <v>112</v>
      </c>
      <c r="B133" s="86"/>
      <c r="C133" s="85"/>
    </row>
  </sheetData>
  <sheetProtection algorithmName="SHA-512" hashValue="/ITxxVYf2gdpBYS1ExQJc0Go2dWC2Ifm230qI4yTVHOCsbU9ysOLsmfM18eHNCDdgxpypJDh4u/NIC4Am8DtEg==" saltValue="ZF54lyomfXxrSgAaVtkrFg==" spinCount="100000" sheet="1" objects="1" scenarios="1"/>
  <mergeCells count="2">
    <mergeCell ref="A57:B57"/>
    <mergeCell ref="A106:B106"/>
  </mergeCells>
  <dataValidations xWindow="837" yWindow="489" count="7">
    <dataValidation type="whole" allowBlank="1" showErrorMessage="1" errorTitle="ATTENTION" error="Entrer que des chiffres sans décimale" sqref="C79">
      <formula1>0</formula1>
      <formula2>80000</formula2>
    </dataValidation>
    <dataValidation type="whole" allowBlank="1" showErrorMessage="1" error="Entrer un mombre entre 1 et 25 sans décimale" sqref="D79">
      <formula1>1</formula1>
      <formula2>25</formula2>
    </dataValidation>
    <dataValidation type="whole" allowBlank="1" showErrorMessage="1" error="Entrer un mombre entre 1 et 25 SANS décimal" sqref="D60:D78 D85:D100">
      <formula1>1</formula1>
      <formula2>25</formula2>
    </dataValidation>
    <dataValidation allowBlank="1" showInputMessage="1" showErrorMessage="1" error="Ne peut pas être supérieur à _x000a_30 000$" sqref="N84"/>
    <dataValidation type="whole" errorStyle="warning" allowBlank="1" showErrorMessage="1" errorTitle="ATTENTION" error="Est-ce plus de 30 000$ ?" sqref="C85:C100 C60:C78">
      <formula1>0</formula1>
      <formula2>30000</formula2>
    </dataValidation>
    <dataValidation type="whole" errorStyle="warning" allowBlank="1" showInputMessage="1" showErrorMessage="1" errorTitle="ATTENTION" error="Est-ce plus de 5 000$ ?" sqref="C5:C9 C11:C13 C15:C18">
      <formula1>0</formula1>
      <formula2>5000</formula2>
    </dataValidation>
    <dataValidation type="whole" errorStyle="warning" allowBlank="1" showErrorMessage="1" errorTitle="ATTENTION" error="Est-ce plus de 3 000$ ?" prompt="_x000a_" sqref="C24:C26 C28:C39 C44:C52">
      <formula1>0</formula1>
      <formula2>3000</formula2>
    </dataValidation>
  </dataValidations>
  <pageMargins left="0.15748031496062992" right="0.2" top="0.35433070866141736" bottom="0.51181102362204722" header="0.23622047244094491" footer="0.23622047244094491"/>
  <pageSetup orientation="landscape" horizontalDpi="300" verticalDpi="300" r:id="rId1"/>
  <headerFooter>
    <oddFooter>&amp;L&amp;"-,Gras"&amp;9Collectif 55+ (OPIC  no. 1133725)&amp;CPage &amp;P de &amp;N&amp;R&amp;D  et  &amp;T</oddFooter>
  </headerFooter>
  <rowBreaks count="3" manualBreakCount="3">
    <brk id="20" max="16383" man="1"/>
    <brk id="54" max="5" man="1"/>
    <brk id="105" max="16383" man="1"/>
  </rowBreaks>
  <ignoredErrors>
    <ignoredError sqref="C41 C20" emptyCellReferenc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Guide</vt:lpstr>
      <vt:lpstr>Maison unifamiliale</vt:lpstr>
      <vt:lpstr>Guide!Zone_d_impression</vt:lpstr>
      <vt:lpstr>'Maison unifamiliale'!Zone_d_impression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 habitat maison unifamiliale</dc:title>
  <dc:subject>Calculer le coût des dépenses annuelles pour vivre dans une résidence familiale</dc:subject>
  <dc:creator>Collectif 55+, Groupe habitat</dc:creator>
  <cp:keywords>maison résidence unifamiliale coût dépenses annuelles</cp:keywords>
  <dc:description>Le simulateur « Maison unifamiliale » permet de calculer, au moyen d’une série de grilles, le coût des dépenses annuelles pour vivre dans une résidence familiale. Les différentes composantes sont variables, selon qu’il s’agisse de dépenses immédiates ou futures.</dc:description>
  <cp:lastModifiedBy>Marc-André Roberge</cp:lastModifiedBy>
  <cp:lastPrinted>2016-09-29T21:49:20Z</cp:lastPrinted>
  <dcterms:created xsi:type="dcterms:W3CDTF">2015-11-29T19:27:24Z</dcterms:created>
  <dcterms:modified xsi:type="dcterms:W3CDTF">2017-10-26T18:49:30Z</dcterms:modified>
  <cp:category>fichier Excel, 5 octobre 2016</cp:category>
  <cp:contentStatus>final, protégé OPIC 1133725</cp:contentStatus>
</cp:coreProperties>
</file>